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Viesturs\Documents\Aptaujas\vv_renovetas_majas\Aptauja_Gaismas_19_6\tiksanas_ar_biedribu\"/>
    </mc:Choice>
  </mc:AlternateContent>
  <xr:revisionPtr revIDLastSave="0" documentId="13_ncr:1_{023367A5-BDC7-494E-BF85-EC59D2BE1BE4}" xr6:coauthVersionLast="36" xr6:coauthVersionMax="36" xr10:uidLastSave="{00000000-0000-0000-0000-000000000000}"/>
  <bookViews>
    <workbookView xWindow="0" yWindow="0" windowWidth="28800" windowHeight="11025" tabRatio="897" activeTab="2" xr2:uid="{00000000-000D-0000-FFFF-FFFF00000000}"/>
  </bookViews>
  <sheets>
    <sheet name="Koptame" sheetId="15" r:id="rId1"/>
    <sheet name="kops" sheetId="16" r:id="rId2"/>
    <sheet name="Bruģis" sheetId="5" r:id="rId3"/>
  </sheets>
  <externalReferences>
    <externalReference r:id="rId4"/>
    <externalReference r:id="rId5"/>
  </externalReferences>
  <definedNames>
    <definedName name="A">'[1]2'!$A$1</definedName>
    <definedName name="P" localSheetId="1">#REF!</definedName>
    <definedName name="P">#REF!</definedName>
    <definedName name="_xlnm.Print_Area" localSheetId="2">Bruģis!$A$1:$P$57</definedName>
    <definedName name="_xlnm.Print_Area" localSheetId="0">Koptame!$A$1:$D$42</definedName>
    <definedName name="_xlnm.Print_Titles" localSheetId="1">kops!$17:$18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44" i="5" l="1"/>
  <c r="H20" i="16" s="1"/>
  <c r="H21" i="16" s="1"/>
  <c r="L44" i="5"/>
  <c r="I20" i="16" s="1"/>
  <c r="I21" i="16" s="1"/>
  <c r="H13" i="16" s="1"/>
  <c r="H14" i="16" s="1"/>
  <c r="N44" i="5"/>
  <c r="G20" i="16" s="1"/>
  <c r="G21" i="16" s="1"/>
  <c r="C10" i="16"/>
  <c r="C9" i="16"/>
  <c r="C8" i="16"/>
  <c r="C20" i="15"/>
  <c r="A6" i="16" s="1"/>
  <c r="C20" i="16"/>
  <c r="H15" i="16"/>
  <c r="P15" i="5" s="1"/>
  <c r="B34" i="16"/>
  <c r="C35" i="16"/>
  <c r="C36" i="16"/>
  <c r="P44" i="5" l="1"/>
  <c r="M44" i="5"/>
  <c r="F20" i="16" s="1"/>
  <c r="F21" i="16" s="1"/>
  <c r="O13" i="5" l="1"/>
  <c r="E20" i="16"/>
  <c r="E21" i="16" s="1"/>
  <c r="E24" i="16" l="1"/>
  <c r="E22" i="16"/>
  <c r="E23" i="16" s="1"/>
  <c r="E25" i="16" l="1"/>
  <c r="D20" i="15" s="1"/>
  <c r="D22" i="15" s="1"/>
  <c r="D25" i="15" s="1"/>
  <c r="H12" i="16" l="1"/>
</calcChain>
</file>

<file path=xl/sharedStrings.xml><?xml version="1.0" encoding="utf-8"?>
<sst xmlns="http://schemas.openxmlformats.org/spreadsheetml/2006/main" count="124" uniqueCount="92">
  <si>
    <t>Objekta nosaukums:</t>
  </si>
  <si>
    <t>Būves nosaukums:</t>
  </si>
  <si>
    <t>Objekta adrese:</t>
  </si>
  <si>
    <t>LOKĀLA TĀME Nr.</t>
  </si>
  <si>
    <t>(Būvdarbu veids vai kosntruktīva elementa nosaukums)</t>
  </si>
  <si>
    <t>Tāmes izmaksas</t>
  </si>
  <si>
    <t>EURO</t>
  </si>
  <si>
    <t>Nr. p.k.</t>
  </si>
  <si>
    <t>Kods</t>
  </si>
  <si>
    <t>Būvdarbu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</si>
  <si>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</si>
  <si>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</si>
  <si>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</si>
  <si>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</si>
  <si>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</si>
  <si>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</si>
  <si>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</si>
  <si>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</si>
  <si>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</si>
  <si>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</si>
  <si>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Darbietilpība (c/h)</t>
  </si>
  <si>
    <t>Summa (EUR)</t>
  </si>
  <si>
    <t>Tiešās izmaksas kopā, t.sk. Darba devēja sociālais nodoklis (23,59%)</t>
  </si>
  <si>
    <t>m</t>
  </si>
  <si>
    <t>PVN 21 %</t>
  </si>
  <si>
    <t>Kopā</t>
  </si>
  <si>
    <t xml:space="preserve"> Kopā( bez PVN)</t>
  </si>
  <si>
    <t>Objekta izmaksas            (euro)</t>
  </si>
  <si>
    <t>Objekta nosaukums</t>
  </si>
  <si>
    <t>Kopsav.tāmes Nr</t>
  </si>
  <si>
    <t>Tāme sastādīta 2024.gada tirgus cenās, pamatojoties uz būvprojekta rasējumiem un darbu apjomiem</t>
  </si>
  <si>
    <t xml:space="preserve">Objekta adrese: </t>
  </si>
  <si>
    <t xml:space="preserve">Objekta nosaukums: </t>
  </si>
  <si>
    <t xml:space="preserve">Būves nosaukums: </t>
  </si>
  <si>
    <t>Būvniecības koptāme</t>
  </si>
  <si>
    <t>______.gada ____.____________</t>
  </si>
  <si>
    <t>Z.v.</t>
  </si>
  <si>
    <t>(pasūtītāja paraksts un tā atšifrējums)</t>
  </si>
  <si>
    <t>________________________________________</t>
  </si>
  <si>
    <t xml:space="preserve">APSTIPRINU </t>
  </si>
  <si>
    <t>Kopā bez PVN</t>
  </si>
  <si>
    <t>Peļņa</t>
  </si>
  <si>
    <t>tai skaitā darba aizsardzība</t>
  </si>
  <si>
    <t>Virsizdevumi</t>
  </si>
  <si>
    <t>mehānismi (euro)</t>
  </si>
  <si>
    <t>būvizstrādājumi (euro)</t>
  </si>
  <si>
    <t>darba alga (euro)</t>
  </si>
  <si>
    <t>Tai skaitā</t>
  </si>
  <si>
    <t>Tāmes izmaksas (euro)</t>
  </si>
  <si>
    <t>Būvdarbu veids vai konstruktīvā elementa nosaukums</t>
  </si>
  <si>
    <t>Kods, tāmes Nr.</t>
  </si>
  <si>
    <t>Nr.p.k.</t>
  </si>
  <si>
    <t>Kopējā darbietilpība, c/h</t>
  </si>
  <si>
    <t>Par kopējo summu, euro</t>
  </si>
  <si>
    <t>Kopsavilkuma aprēķins</t>
  </si>
  <si>
    <t>1-2</t>
  </si>
  <si>
    <t>Būvgružu koteinera  uzstādīšana / aizvešana un noma</t>
  </si>
  <si>
    <t>obj.</t>
  </si>
  <si>
    <t xml:space="preserve">Vecās apmales demontāžā </t>
  </si>
  <si>
    <t xml:space="preserve">Ietvju apmale </t>
  </si>
  <si>
    <t>betons</t>
  </si>
  <si>
    <t>Ģeombembrānas iestrāde</t>
  </si>
  <si>
    <t>gb</t>
  </si>
  <si>
    <t>Pasūtītājs</t>
  </si>
  <si>
    <t>Pretendents</t>
  </si>
  <si>
    <t>Velonovietne un bērnu ratiņu novietne sagatavošana darbi (melnzemes norakšana)</t>
  </si>
  <si>
    <t>Melnzemes norakšana</t>
  </si>
  <si>
    <t>Iedobes izveide ceļa bordēm,teknēm</t>
  </si>
  <si>
    <t>1 sekcijas ieejas laukums (kopā_8_ laukumi +8_ aizmugures teknes )</t>
  </si>
  <si>
    <t>Gaismas iela 19 k-6, Ķekava</t>
  </si>
  <si>
    <t>dzīvokļu īpašnieku biedrība</t>
  </si>
  <si>
    <t>kont</t>
  </si>
  <si>
    <t>Weber S-30 10-50mm cementa maisījums sienu grīdu kāpņu balkonu</t>
  </si>
  <si>
    <t>kg</t>
  </si>
  <si>
    <t>Ietves apmales izbūve bruģim</t>
  </si>
  <si>
    <t>Velo novietne, statīvs, betonējams, nerūsējošā tērauda AISI304, 600x800mm iestrāde ar betonēšanu</t>
  </si>
  <si>
    <t>Tekne Akva 10  300x200x100 iestrāde</t>
  </si>
  <si>
    <t>Izlīdzinošā remonta javas iestrāde zem ieejas nojumes ar sagatavošanu</t>
  </si>
  <si>
    <t>Tāme sastādīta:  2025.gada 29.augusts</t>
  </si>
  <si>
    <t xml:space="preserve">Asfalta,betona_ demontāža un tā slāņa demontāža _210mm! Apjoms precizējams būvniecības laikā  </t>
  </si>
  <si>
    <t>Tehnisko noteikumu pieprasīšana saistošajās organizācijās. T. sk. rakšanas atļaujas un atzinumu iegūšanai no Gaso</t>
  </si>
  <si>
    <t>Minerālmateriālu maisījums-šķembu maisījumu frakcijas 0/32 iestrāde</t>
  </si>
  <si>
    <t>Zembruģa izlīdzinošā kārta Vidēji_30 mm sīkšķemba fr_2-8 iestrāde</t>
  </si>
  <si>
    <t xml:space="preserve">Bruģa ieklāšana_ 200x100x60 </t>
  </si>
  <si>
    <t xml:space="preserve"> Ieejas celiņu izbūve K-6 mājas  kāpņu telpām.</t>
  </si>
  <si>
    <r>
      <t>Smilts slāņa iestrāde_(</t>
    </r>
    <r>
      <rPr>
        <sz val="10"/>
        <color rgb="FFFF0000"/>
        <rFont val="Times New Roman"/>
        <family val="1"/>
        <charset val="186"/>
      </rPr>
      <t>pēc vajadzības</t>
    </r>
    <r>
      <rPr>
        <sz val="10"/>
        <rFont val="Times New Roman"/>
        <family val="1"/>
        <charset val="186"/>
      </rPr>
      <t>)</t>
    </r>
  </si>
  <si>
    <t>t.sk. 10% krāsains</t>
  </si>
  <si>
    <t>m²</t>
  </si>
  <si>
    <t>m³</t>
  </si>
  <si>
    <t xml:space="preserve">t.sk. betona bruģakmens prizma 6, pelēks </t>
  </si>
  <si>
    <t>2. pielikums cenu aptaujai</t>
  </si>
  <si>
    <t xml:space="preserve"> Ieejas celiņu bruģēsana Gaismas 19 K-6 mājas  kāpņu telpām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</si>
</sst>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_-* #,##0.00&quot; €&quot;_-;\-* #,##0.00&quot; €&quot;_-;_-* \-??&quot; €&quot;_-;_-@_-"/>
    <numFmt numFmtId="166" formatCode="[$-426]mmmm/yy"/>
    <numFmt numFmtId="167" formatCode="0.00;[Red]0.00"/>
  </numFmts>
  <fonts count="57" x14ac:knownFonts="1"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FF9900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000000"/>
      <name val="Arial"/>
      <family val="2"/>
      <charset val="1"/>
    </font>
    <font>
      <i/>
      <sz val="11"/>
      <color rgb="FF808080"/>
      <name val="Calibri"/>
      <family val="2"/>
      <charset val="1"/>
    </font>
    <font>
      <i/>
      <sz val="12"/>
      <color rgb="FF7F7F7F"/>
      <name val="Times New Roman"/>
      <family val="2"/>
      <charset val="1"/>
    </font>
    <font>
      <sz val="11"/>
      <color rgb="FF00800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u/>
      <sz val="10"/>
      <color rgb="FF0000FF"/>
      <name val="Arial"/>
      <family val="2"/>
      <charset val="1"/>
    </font>
    <font>
      <u/>
      <sz val="11"/>
      <color rgb="FF0000FF"/>
      <name val="Calibri"/>
      <family val="2"/>
      <charset val="1"/>
    </font>
    <font>
      <sz val="11"/>
      <color rgb="FF333399"/>
      <name val="Calibri"/>
      <family val="2"/>
      <charset val="1"/>
    </font>
    <font>
      <b/>
      <sz val="11"/>
      <color rgb="FF333333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9900"/>
      <name val="Calibri"/>
      <family val="2"/>
      <charset val="1"/>
    </font>
    <font>
      <sz val="10"/>
      <name val="Times New Roman"/>
      <family val="1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204"/>
    </font>
    <font>
      <sz val="9"/>
      <color rgb="FF000000"/>
      <name val="Calibri"/>
      <family val="2"/>
      <charset val="1"/>
    </font>
    <font>
      <sz val="10"/>
      <name val="Arial"/>
      <family val="2"/>
      <charset val="186"/>
    </font>
    <font>
      <b/>
      <sz val="18"/>
      <color rgb="FF003366"/>
      <name val="Cambria"/>
      <family val="2"/>
      <charset val="1"/>
    </font>
    <font>
      <sz val="10"/>
      <name val="Arial"/>
      <family val="2"/>
      <charset val="1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0"/>
      <name val="Times New Roman"/>
      <family val="1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sz val="10"/>
      <color rgb="FFFF0000"/>
      <name val="Arial"/>
      <family val="2"/>
      <charset val="186"/>
    </font>
    <font>
      <sz val="8"/>
      <name val="Arial"/>
      <family val="2"/>
      <charset val="186"/>
    </font>
    <font>
      <b/>
      <sz val="11"/>
      <name val="Arial"/>
      <family val="2"/>
      <charset val="186"/>
    </font>
    <font>
      <b/>
      <sz val="13"/>
      <name val="Arial"/>
      <family val="2"/>
      <charset val="186"/>
    </font>
    <font>
      <sz val="10"/>
      <name val="Arial"/>
      <family val="2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b/>
      <sz val="12"/>
      <color theme="3" tint="-0.499984740745262"/>
      <name val="Arial"/>
      <family val="2"/>
      <charset val="204"/>
    </font>
    <font>
      <b/>
      <sz val="16"/>
      <name val="Arial"/>
      <family val="2"/>
      <charset val="186"/>
    </font>
    <font>
      <sz val="14"/>
      <name val="Arial"/>
      <family val="2"/>
      <charset val="186"/>
    </font>
    <font>
      <i/>
      <sz val="12"/>
      <name val="Arial"/>
      <family val="2"/>
      <charset val="186"/>
    </font>
    <font>
      <b/>
      <sz val="10"/>
      <name val="Arial"/>
      <family val="2"/>
      <charset val="186"/>
    </font>
    <font>
      <sz val="10"/>
      <color theme="0"/>
      <name val="Arial"/>
      <family val="2"/>
      <charset val="186"/>
    </font>
    <font>
      <b/>
      <sz val="14"/>
      <name val="Arial"/>
      <family val="2"/>
      <charset val="186"/>
    </font>
    <font>
      <sz val="8"/>
      <name val="Calibri"/>
      <family val="2"/>
      <charset val="186"/>
    </font>
    <font>
      <b/>
      <sz val="10"/>
      <color rgb="FF000000"/>
      <name val="Times New Roman"/>
      <family val="1"/>
    </font>
    <font>
      <sz val="10"/>
      <color rgb="FF000000"/>
      <name val="Calibri"/>
      <family val="2"/>
      <charset val="186"/>
    </font>
    <font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6">
    <fill>
      <patternFill patternType="none"/>
    </fill>
    <fill>
      <patternFill patternType="gray125"/>
    </fill>
    <fill>
      <patternFill patternType="solid">
        <fgColor rgb="FF33CCCC"/>
        <bgColor rgb="FF00CCFF"/>
      </patternFill>
    </fill>
    <fill>
      <patternFill patternType="solid">
        <fgColor rgb="FF333399"/>
        <bgColor rgb="FF414142"/>
      </patternFill>
    </fill>
    <fill>
      <patternFill patternType="solid">
        <fgColor rgb="FFFF0000"/>
        <bgColor rgb="FFC9211E"/>
      </patternFill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C000"/>
      </patternFill>
    </fill>
    <fill>
      <patternFill patternType="solid">
        <fgColor rgb="FFFF6600"/>
        <bgColor rgb="FFFF9900"/>
      </patternFill>
    </fill>
    <fill>
      <patternFill patternType="solid">
        <fgColor rgb="FF0066CC"/>
        <bgColor rgb="FF008080"/>
      </patternFill>
    </fill>
    <fill>
      <patternFill patternType="solid">
        <fgColor rgb="FFFF9900"/>
        <bgColor rgb="FFFF972F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35">
    <xf numFmtId="0" fontId="0" fillId="0" borderId="0"/>
    <xf numFmtId="0" fontId="2" fillId="2" borderId="0" applyBorder="0" applyProtection="0"/>
    <xf numFmtId="0" fontId="2" fillId="2" borderId="0" applyBorder="0" applyProtection="0"/>
    <xf numFmtId="0" fontId="2" fillId="3" borderId="0" applyBorder="0" applyProtection="0">
      <alignment vertical="center" wrapText="1"/>
    </xf>
    <xf numFmtId="0" fontId="2" fillId="4" borderId="0" applyBorder="0" applyProtection="0">
      <alignment vertical="center" wrapText="1"/>
    </xf>
    <xf numFmtId="0" fontId="3" fillId="5" borderId="0" applyBorder="0" applyProtection="0"/>
    <xf numFmtId="0" fontId="3" fillId="6" borderId="0" applyBorder="0" applyProtection="0"/>
    <xf numFmtId="0" fontId="3" fillId="7" borderId="0" applyBorder="0" applyProtection="0"/>
    <xf numFmtId="0" fontId="3" fillId="8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5" borderId="0" applyBorder="0" applyProtection="0">
      <alignment vertical="center" wrapText="1"/>
    </xf>
    <xf numFmtId="0" fontId="3" fillId="6" borderId="0" applyBorder="0" applyProtection="0">
      <alignment vertical="center" wrapText="1"/>
    </xf>
    <xf numFmtId="0" fontId="3" fillId="7" borderId="0" applyBorder="0" applyProtection="0">
      <alignment vertical="center" wrapText="1"/>
    </xf>
    <xf numFmtId="0" fontId="3" fillId="8" borderId="0" applyBorder="0" applyProtection="0">
      <alignment vertical="center" wrapText="1"/>
    </xf>
    <xf numFmtId="0" fontId="3" fillId="9" borderId="0" applyBorder="0" applyProtection="0">
      <alignment vertical="center" wrapText="1"/>
    </xf>
    <xf numFmtId="0" fontId="3" fillId="10" borderId="0" applyBorder="0" applyProtection="0">
      <alignment vertical="center" wrapText="1"/>
    </xf>
    <xf numFmtId="0" fontId="3" fillId="5" borderId="0" applyBorder="0" applyProtection="0"/>
    <xf numFmtId="0" fontId="3" fillId="6" borderId="0" applyBorder="0" applyProtection="0"/>
    <xf numFmtId="0" fontId="3" fillId="7" borderId="0" applyBorder="0" applyProtection="0"/>
    <xf numFmtId="0" fontId="3" fillId="8" borderId="0" applyBorder="0" applyProtection="0"/>
    <xf numFmtId="0" fontId="3" fillId="9" borderId="0" applyBorder="0" applyProtection="0"/>
    <xf numFmtId="0" fontId="3" fillId="10" borderId="0" applyBorder="0" applyProtection="0"/>
    <xf numFmtId="0" fontId="2" fillId="11" borderId="0" applyBorder="0" applyProtection="0">
      <alignment vertical="center" wrapText="1"/>
    </xf>
    <xf numFmtId="0" fontId="2" fillId="12" borderId="0" applyBorder="0" applyProtection="0">
      <alignment vertical="center" wrapText="1"/>
    </xf>
    <xf numFmtId="0" fontId="3" fillId="13" borderId="0" applyBorder="0" applyProtection="0"/>
    <xf numFmtId="0" fontId="3" fillId="14" borderId="0" applyBorder="0" applyProtection="0"/>
    <xf numFmtId="0" fontId="3" fillId="15" borderId="0" applyBorder="0" applyProtection="0"/>
    <xf numFmtId="0" fontId="3" fillId="8" borderId="0" applyBorder="0" applyProtection="0"/>
    <xf numFmtId="0" fontId="3" fillId="13" borderId="0" applyBorder="0" applyProtection="0"/>
    <xf numFmtId="0" fontId="3" fillId="16" borderId="0" applyBorder="0" applyProtection="0"/>
    <xf numFmtId="0" fontId="3" fillId="13" borderId="0" applyBorder="0" applyProtection="0">
      <alignment vertical="center" wrapText="1"/>
    </xf>
    <xf numFmtId="0" fontId="3" fillId="14" borderId="0" applyBorder="0" applyProtection="0">
      <alignment vertical="center" wrapText="1"/>
    </xf>
    <xf numFmtId="0" fontId="3" fillId="15" borderId="0" applyBorder="0" applyProtection="0">
      <alignment vertical="center" wrapText="1"/>
    </xf>
    <xf numFmtId="0" fontId="3" fillId="8" borderId="0" applyBorder="0" applyProtection="0">
      <alignment vertical="center" wrapText="1"/>
    </xf>
    <xf numFmtId="0" fontId="3" fillId="13" borderId="0" applyBorder="0" applyProtection="0">
      <alignment vertical="center" wrapText="1"/>
    </xf>
    <xf numFmtId="0" fontId="3" fillId="16" borderId="0" applyBorder="0" applyProtection="0">
      <alignment vertical="center" wrapText="1"/>
    </xf>
    <xf numFmtId="0" fontId="3" fillId="13" borderId="0" applyBorder="0" applyProtection="0"/>
    <xf numFmtId="0" fontId="3" fillId="14" borderId="0" applyBorder="0" applyProtection="0"/>
    <xf numFmtId="0" fontId="3" fillId="15" borderId="0" applyBorder="0" applyProtection="0"/>
    <xf numFmtId="0" fontId="3" fillId="8" borderId="0" applyBorder="0" applyProtection="0"/>
    <xf numFmtId="0" fontId="3" fillId="13" borderId="0" applyBorder="0" applyProtection="0"/>
    <xf numFmtId="0" fontId="3" fillId="16" borderId="0" applyBorder="0" applyProtection="0"/>
    <xf numFmtId="0" fontId="2" fillId="2" borderId="0" applyBorder="0" applyProtection="0">
      <alignment vertical="center" wrapText="1"/>
    </xf>
    <xf numFmtId="0" fontId="2" fillId="17" borderId="0" applyBorder="0" applyProtection="0">
      <alignment vertical="center" wrapText="1"/>
    </xf>
    <xf numFmtId="0" fontId="2" fillId="18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2" borderId="0" applyBorder="0" applyProtection="0"/>
    <xf numFmtId="0" fontId="2" fillId="2" borderId="0" applyBorder="0" applyProtection="0"/>
    <xf numFmtId="0" fontId="2" fillId="19" borderId="0" applyBorder="0" applyProtection="0"/>
    <xf numFmtId="0" fontId="2" fillId="18" borderId="0" applyBorder="0" applyProtection="0">
      <alignment vertical="center" wrapText="1"/>
    </xf>
    <xf numFmtId="0" fontId="2" fillId="14" borderId="0" applyBorder="0" applyProtection="0">
      <alignment vertical="center" wrapText="1"/>
    </xf>
    <xf numFmtId="0" fontId="2" fillId="15" borderId="0" applyBorder="0" applyProtection="0">
      <alignment vertical="center" wrapText="1"/>
    </xf>
    <xf numFmtId="0" fontId="2" fillId="12" borderId="0" applyBorder="0" applyProtection="0">
      <alignment vertical="center" wrapText="1"/>
    </xf>
    <xf numFmtId="0" fontId="2" fillId="2" borderId="0" applyBorder="0" applyProtection="0">
      <alignment vertical="center" wrapText="1"/>
    </xf>
    <xf numFmtId="0" fontId="2" fillId="19" borderId="0" applyBorder="0" applyProtection="0">
      <alignment vertical="center" wrapText="1"/>
    </xf>
    <xf numFmtId="0" fontId="2" fillId="18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2" borderId="0" applyBorder="0" applyProtection="0"/>
    <xf numFmtId="0" fontId="2" fillId="2" borderId="0" applyBorder="0" applyProtection="0"/>
    <xf numFmtId="0" fontId="2" fillId="19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11" borderId="0" applyBorder="0" applyProtection="0"/>
    <xf numFmtId="0" fontId="2" fillId="12" borderId="0" applyBorder="0" applyProtection="0"/>
    <xf numFmtId="0" fontId="2" fillId="2" borderId="0" applyBorder="0" applyProtection="0"/>
    <xf numFmtId="0" fontId="2" fillId="17" borderId="0" applyBorder="0" applyProtection="0"/>
    <xf numFmtId="0" fontId="4" fillId="20" borderId="1" applyProtection="0"/>
    <xf numFmtId="0" fontId="4" fillId="20" borderId="1" applyProtection="0"/>
    <xf numFmtId="0" fontId="4" fillId="20" borderId="1" applyProtection="0">
      <alignment vertical="center" wrapText="1"/>
    </xf>
    <xf numFmtId="0" fontId="4" fillId="20" borderId="1" applyProtection="0"/>
    <xf numFmtId="0" fontId="4" fillId="20" borderId="1" applyProtection="0"/>
    <xf numFmtId="0" fontId="5" fillId="6" borderId="0" applyBorder="0" applyProtection="0"/>
    <xf numFmtId="0" fontId="6" fillId="0" borderId="0" applyBorder="0" applyProtection="0"/>
    <xf numFmtId="0" fontId="6" fillId="0" borderId="0" applyBorder="0" applyProtection="0"/>
    <xf numFmtId="0" fontId="6" fillId="0" borderId="0" applyBorder="0" applyProtection="0">
      <alignment vertical="center" wrapText="1"/>
    </xf>
    <xf numFmtId="0" fontId="6" fillId="0" borderId="0" applyBorder="0" applyProtection="0"/>
    <xf numFmtId="0" fontId="4" fillId="20" borderId="1" applyProtection="0"/>
    <xf numFmtId="0" fontId="4" fillId="20" borderId="1" applyProtection="0"/>
    <xf numFmtId="0" fontId="4" fillId="20" borderId="1" applyProtection="0"/>
    <xf numFmtId="0" fontId="7" fillId="21" borderId="2" applyProtection="0"/>
    <xf numFmtId="164" fontId="8" fillId="0" borderId="0" applyBorder="0" applyProtection="0"/>
    <xf numFmtId="165" fontId="33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7" borderId="0" applyBorder="0" applyProtection="0"/>
    <xf numFmtId="0" fontId="5" fillId="6" borderId="0" applyBorder="0" applyProtection="0"/>
    <xf numFmtId="0" fontId="11" fillId="7" borderId="0" applyBorder="0" applyProtection="0"/>
    <xf numFmtId="0" fontId="12" fillId="0" borderId="3" applyProtection="0"/>
    <xf numFmtId="0" fontId="13" fillId="0" borderId="4" applyProtection="0"/>
    <xf numFmtId="0" fontId="14" fillId="0" borderId="5" applyProtection="0"/>
    <xf numFmtId="0" fontId="14" fillId="0" borderId="0" applyBorder="0" applyProtection="0"/>
    <xf numFmtId="0" fontId="15" fillId="0" borderId="0" applyBorder="0" applyProtection="0"/>
    <xf numFmtId="0" fontId="16" fillId="0" borderId="0" applyBorder="0" applyProtection="0"/>
    <xf numFmtId="0" fontId="6" fillId="0" borderId="0" applyBorder="0" applyProtection="0"/>
    <xf numFmtId="0" fontId="17" fillId="10" borderId="1" applyProtection="0"/>
    <xf numFmtId="0" fontId="17" fillId="10" borderId="1" applyProtection="0"/>
    <xf numFmtId="0" fontId="17" fillId="10" borderId="1" applyProtection="0">
      <alignment vertical="center" wrapText="1"/>
    </xf>
    <xf numFmtId="0" fontId="17" fillId="10" borderId="1" applyProtection="0"/>
    <xf numFmtId="0" fontId="17" fillId="10" borderId="1" applyProtection="0"/>
    <xf numFmtId="0" fontId="17" fillId="10" borderId="1" applyProtection="0"/>
    <xf numFmtId="0" fontId="17" fillId="10" borderId="1" applyProtection="0"/>
    <xf numFmtId="0" fontId="18" fillId="20" borderId="6" applyProtection="0"/>
    <xf numFmtId="0" fontId="18" fillId="20" borderId="6" applyProtection="0"/>
    <xf numFmtId="0" fontId="18" fillId="20" borderId="6" applyProtection="0">
      <alignment vertical="center" wrapText="1"/>
    </xf>
    <xf numFmtId="0" fontId="18" fillId="20" borderId="6" applyProtection="0"/>
    <xf numFmtId="0" fontId="19" fillId="0" borderId="7" applyProtection="0"/>
    <xf numFmtId="164" fontId="8" fillId="0" borderId="0" applyBorder="0" applyProtection="0"/>
    <xf numFmtId="164" fontId="33" fillId="0" borderId="0" applyBorder="0" applyProtection="0"/>
    <xf numFmtId="0" fontId="7" fillId="21" borderId="2" applyProtection="0"/>
    <xf numFmtId="0" fontId="19" fillId="0" borderId="7" applyProtection="0"/>
    <xf numFmtId="0" fontId="19" fillId="0" borderId="7" applyProtection="0"/>
    <xf numFmtId="0" fontId="19" fillId="0" borderId="7" applyProtection="0">
      <alignment vertical="center" wrapText="1"/>
    </xf>
    <xf numFmtId="0" fontId="19" fillId="0" borderId="7" applyProtection="0"/>
    <xf numFmtId="0" fontId="20" fillId="0" borderId="8" applyProtection="0"/>
    <xf numFmtId="0" fontId="20" fillId="0" borderId="8" applyProtection="0"/>
    <xf numFmtId="0" fontId="21" fillId="22" borderId="9" applyProtection="0"/>
    <xf numFmtId="0" fontId="22" fillId="23" borderId="0" applyBorder="0" applyProtection="0"/>
    <xf numFmtId="0" fontId="22" fillId="23" borderId="0" applyBorder="0" applyProtection="0"/>
    <xf numFmtId="0" fontId="22" fillId="23" borderId="0" applyBorder="0" applyProtection="0">
      <alignment vertical="center" wrapText="1"/>
    </xf>
    <xf numFmtId="0" fontId="22" fillId="23" borderId="0" applyBorder="0" applyProtection="0"/>
    <xf numFmtId="0" fontId="22" fillId="23" borderId="0" applyBorder="0" applyProtection="0"/>
    <xf numFmtId="0" fontId="22" fillId="23" borderId="0" applyBorder="0" applyProtection="0"/>
    <xf numFmtId="0" fontId="22" fillId="23" borderId="0" applyBorder="0" applyProtection="0"/>
    <xf numFmtId="0" fontId="22" fillId="23" borderId="0" applyBorder="0" applyProtection="0"/>
    <xf numFmtId="0" fontId="23" fillId="0" borderId="0"/>
    <xf numFmtId="0" fontId="23" fillId="0" borderId="0">
      <alignment vertical="center"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3" fillId="0" borderId="0"/>
    <xf numFmtId="0" fontId="23" fillId="0" borderId="0">
      <alignment vertical="center" wrapText="1"/>
    </xf>
    <xf numFmtId="0" fontId="23" fillId="0" borderId="0"/>
    <xf numFmtId="0" fontId="23" fillId="0" borderId="0">
      <alignment vertical="center" wrapText="1"/>
    </xf>
    <xf numFmtId="0" fontId="23" fillId="0" borderId="0">
      <alignment vertical="center" wrapText="1"/>
    </xf>
    <xf numFmtId="0" fontId="23" fillId="0" borderId="0">
      <alignment vertical="center" wrapText="1"/>
    </xf>
    <xf numFmtId="0" fontId="24" fillId="0" borderId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23" fillId="0" borderId="0"/>
    <xf numFmtId="0" fontId="23" fillId="0" borderId="0">
      <alignment vertical="center" wrapText="1"/>
    </xf>
    <xf numFmtId="166" fontId="23" fillId="0" borderId="0"/>
    <xf numFmtId="0" fontId="23" fillId="0" borderId="0"/>
    <xf numFmtId="0" fontId="3" fillId="0" borderId="0"/>
    <xf numFmtId="0" fontId="23" fillId="0" borderId="0"/>
    <xf numFmtId="0" fontId="21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23" fillId="0" borderId="0"/>
    <xf numFmtId="0" fontId="23" fillId="0" borderId="0"/>
    <xf numFmtId="166" fontId="23" fillId="0" borderId="0">
      <alignment vertical="center"/>
    </xf>
    <xf numFmtId="0" fontId="33" fillId="0" borderId="0"/>
    <xf numFmtId="0" fontId="3" fillId="0" borderId="0"/>
    <xf numFmtId="0" fontId="3" fillId="0" borderId="0"/>
    <xf numFmtId="0" fontId="3" fillId="0" borderId="0"/>
    <xf numFmtId="0" fontId="23" fillId="0" borderId="0">
      <alignment vertical="center" wrapText="1"/>
    </xf>
    <xf numFmtId="0" fontId="23" fillId="0" borderId="0"/>
    <xf numFmtId="0" fontId="26" fillId="0" borderId="0" applyBorder="0" applyProtection="0"/>
    <xf numFmtId="0" fontId="26" fillId="0" borderId="0" applyBorder="0" applyProtection="0"/>
    <xf numFmtId="0" fontId="26" fillId="0" borderId="0" applyBorder="0" applyProtection="0">
      <alignment vertical="center" wrapText="1"/>
    </xf>
    <xf numFmtId="0" fontId="26" fillId="0" borderId="0" applyBorder="0" applyProtection="0"/>
    <xf numFmtId="0" fontId="8" fillId="22" borderId="9" applyProtection="0"/>
    <xf numFmtId="0" fontId="23" fillId="22" borderId="9" applyProtection="0"/>
    <xf numFmtId="0" fontId="21" fillId="22" borderId="9" applyProtection="0"/>
    <xf numFmtId="0" fontId="18" fillId="20" borderId="6" applyProtection="0"/>
    <xf numFmtId="0" fontId="18" fillId="20" borderId="6" applyProtection="0"/>
    <xf numFmtId="0" fontId="18" fillId="20" borderId="6" applyProtection="0"/>
    <xf numFmtId="0" fontId="18" fillId="20" borderId="6" applyProtection="0"/>
    <xf numFmtId="0" fontId="18" fillId="20" borderId="6" applyProtection="0"/>
    <xf numFmtId="0" fontId="23" fillId="0" borderId="0"/>
    <xf numFmtId="0" fontId="25" fillId="0" borderId="0"/>
    <xf numFmtId="0" fontId="3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6" fillId="0" borderId="0" applyBorder="0" applyProtection="0"/>
    <xf numFmtId="0" fontId="12" fillId="0" borderId="3" applyProtection="0"/>
    <xf numFmtId="0" fontId="13" fillId="0" borderId="4" applyProtection="0"/>
    <xf numFmtId="0" fontId="14" fillId="0" borderId="5" applyProtection="0"/>
    <xf numFmtId="0" fontId="14" fillId="0" borderId="0" applyBorder="0" applyProtection="0"/>
    <xf numFmtId="9" fontId="33" fillId="0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11" borderId="0" applyBorder="0" applyProtection="0"/>
    <xf numFmtId="0" fontId="2" fillId="12" borderId="0" applyBorder="0" applyProtection="0"/>
    <xf numFmtId="0" fontId="2" fillId="2" borderId="0" applyBorder="0" applyProtection="0"/>
    <xf numFmtId="0" fontId="2" fillId="17" borderId="0" applyBorder="0" applyProtection="0"/>
    <xf numFmtId="0" fontId="20" fillId="0" borderId="8" applyProtection="0">
      <alignment vertical="center" wrapText="1"/>
    </xf>
    <xf numFmtId="0" fontId="9" fillId="0" borderId="0" applyBorder="0" applyProtection="0"/>
    <xf numFmtId="0" fontId="17" fillId="10" borderId="1" applyProtection="0"/>
    <xf numFmtId="0" fontId="23" fillId="0" borderId="0"/>
    <xf numFmtId="0" fontId="25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5" fillId="0" borderId="0"/>
    <xf numFmtId="0" fontId="26" fillId="0" borderId="0" applyBorder="0" applyProtection="0"/>
    <xf numFmtId="0" fontId="26" fillId="0" borderId="0" applyBorder="0" applyProtection="0"/>
    <xf numFmtId="0" fontId="19" fillId="0" borderId="7" applyProtection="0"/>
    <xf numFmtId="0" fontId="19" fillId="0" borderId="7" applyProtection="0"/>
    <xf numFmtId="0" fontId="18" fillId="20" borderId="6" applyProtection="0"/>
    <xf numFmtId="0" fontId="6" fillId="0" borderId="0" applyBorder="0" applyProtection="0"/>
    <xf numFmtId="0" fontId="6" fillId="0" borderId="0" applyBorder="0" applyProtection="0"/>
    <xf numFmtId="0" fontId="23" fillId="0" borderId="0"/>
    <xf numFmtId="0" fontId="27" fillId="0" borderId="0"/>
    <xf numFmtId="0" fontId="23" fillId="0" borderId="0"/>
    <xf numFmtId="0" fontId="25" fillId="0" borderId="0"/>
    <xf numFmtId="0" fontId="25" fillId="0" borderId="0"/>
    <xf numFmtId="0" fontId="23" fillId="0" borderId="0"/>
    <xf numFmtId="0" fontId="1" fillId="0" borderId="0"/>
    <xf numFmtId="0" fontId="1" fillId="0" borderId="0"/>
    <xf numFmtId="0" fontId="25" fillId="0" borderId="0"/>
  </cellStyleXfs>
  <cellXfs count="177">
    <xf numFmtId="0" fontId="0" fillId="0" borderId="0" xfId="0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2" fontId="28" fillId="0" borderId="11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7" fontId="31" fillId="0" borderId="17" xfId="231" applyNumberFormat="1" applyFont="1" applyBorder="1" applyAlignment="1">
      <alignment horizontal="center" vertical="center" textRotation="90" wrapText="1" shrinkToFit="1"/>
    </xf>
    <xf numFmtId="167" fontId="31" fillId="0" borderId="10" xfId="231" applyNumberFormat="1" applyFont="1" applyBorder="1" applyAlignment="1">
      <alignment horizontal="center" vertical="center" textRotation="90" wrapText="1" shrinkToFit="1"/>
    </xf>
    <xf numFmtId="167" fontId="31" fillId="0" borderId="18" xfId="231" applyNumberFormat="1" applyFont="1" applyBorder="1" applyAlignment="1">
      <alignment horizontal="center" vertical="center" textRotation="90" wrapText="1" shrinkToFit="1"/>
    </xf>
    <xf numFmtId="167" fontId="31" fillId="0" borderId="29" xfId="231" applyNumberFormat="1" applyFont="1" applyBorder="1" applyAlignment="1">
      <alignment horizontal="center" vertical="center" textRotation="90" wrapText="1" shrinkToFit="1"/>
    </xf>
    <xf numFmtId="0" fontId="28" fillId="0" borderId="26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32" fillId="0" borderId="0" xfId="229" applyFont="1" applyAlignment="1">
      <alignment vertical="center"/>
    </xf>
    <xf numFmtId="0" fontId="32" fillId="0" borderId="17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2" fontId="32" fillId="0" borderId="29" xfId="0" applyNumberFormat="1" applyFont="1" applyBorder="1" applyAlignment="1">
      <alignment horizontal="center" vertical="center"/>
    </xf>
    <xf numFmtId="4" fontId="32" fillId="0" borderId="10" xfId="230" applyNumberFormat="1" applyFont="1" applyBorder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/>
    </xf>
    <xf numFmtId="4" fontId="32" fillId="0" borderId="28" xfId="230" applyNumberFormat="1" applyFont="1" applyBorder="1" applyAlignment="1">
      <alignment horizontal="center" vertical="center"/>
    </xf>
    <xf numFmtId="4" fontId="32" fillId="0" borderId="17" xfId="230" applyNumberFormat="1" applyFont="1" applyBorder="1" applyAlignment="1">
      <alignment horizontal="center" vertical="center"/>
    </xf>
    <xf numFmtId="4" fontId="32" fillId="0" borderId="18" xfId="230" applyNumberFormat="1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17" xfId="229" applyFont="1" applyBorder="1" applyAlignment="1">
      <alignment horizontal="center" vertical="center"/>
    </xf>
    <xf numFmtId="0" fontId="32" fillId="0" borderId="10" xfId="229" applyFont="1" applyBorder="1" applyAlignment="1">
      <alignment horizontal="center" vertical="center" wrapText="1"/>
    </xf>
    <xf numFmtId="0" fontId="28" fillId="0" borderId="13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2" fontId="28" fillId="0" borderId="32" xfId="0" applyNumberFormat="1" applyFont="1" applyBorder="1" applyAlignment="1">
      <alignment horizontal="center" vertical="center"/>
    </xf>
    <xf numFmtId="2" fontId="28" fillId="0" borderId="14" xfId="0" applyNumberFormat="1" applyFont="1" applyBorder="1" applyAlignment="1">
      <alignment horizontal="center" vertical="center"/>
    </xf>
    <xf numFmtId="0" fontId="32" fillId="0" borderId="10" xfId="229" applyFont="1" applyBorder="1" applyAlignment="1">
      <alignment horizontal="center" vertical="center"/>
    </xf>
    <xf numFmtId="2" fontId="32" fillId="0" borderId="29" xfId="142" applyNumberFormat="1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2" fontId="34" fillId="0" borderId="18" xfId="0" applyNumberFormat="1" applyFont="1" applyBorder="1" applyAlignment="1">
      <alignment horizontal="center" vertical="center"/>
    </xf>
    <xf numFmtId="0" fontId="32" fillId="0" borderId="10" xfId="229" applyFont="1" applyBorder="1" applyAlignment="1">
      <alignment horizontal="left" vertical="center" wrapText="1"/>
    </xf>
    <xf numFmtId="2" fontId="34" fillId="0" borderId="18" xfId="229" applyNumberFormat="1" applyFont="1" applyBorder="1" applyAlignment="1">
      <alignment horizontal="center" vertical="center"/>
    </xf>
    <xf numFmtId="0" fontId="1" fillId="0" borderId="0" xfId="232"/>
    <xf numFmtId="0" fontId="25" fillId="0" borderId="0" xfId="232" applyFont="1"/>
    <xf numFmtId="0" fontId="35" fillId="0" borderId="0" xfId="144" applyFont="1" applyAlignment="1">
      <alignment horizontal="center"/>
    </xf>
    <xf numFmtId="0" fontId="35" fillId="0" borderId="0" xfId="144" applyFont="1" applyAlignment="1">
      <alignment horizontal="center" vertical="top" wrapText="1"/>
    </xf>
    <xf numFmtId="0" fontId="36" fillId="0" borderId="0" xfId="144" applyFont="1"/>
    <xf numFmtId="0" fontId="37" fillId="0" borderId="0" xfId="233" applyFont="1"/>
    <xf numFmtId="0" fontId="36" fillId="0" borderId="0" xfId="144" applyFont="1" applyAlignment="1">
      <alignment horizontal="right" vertical="top" wrapText="1"/>
    </xf>
    <xf numFmtId="0" fontId="1" fillId="0" borderId="0" xfId="233"/>
    <xf numFmtId="0" fontId="25" fillId="0" borderId="0" xfId="233" applyFont="1"/>
    <xf numFmtId="0" fontId="0" fillId="0" borderId="0" xfId="233" applyFont="1"/>
    <xf numFmtId="0" fontId="25" fillId="0" borderId="0" xfId="144"/>
    <xf numFmtId="0" fontId="38" fillId="0" borderId="0" xfId="144" applyFont="1" applyAlignment="1">
      <alignment horizontal="center" vertical="top" wrapText="1"/>
    </xf>
    <xf numFmtId="0" fontId="36" fillId="0" borderId="0" xfId="144" applyFont="1" applyAlignment="1">
      <alignment horizontal="center"/>
    </xf>
    <xf numFmtId="0" fontId="36" fillId="0" borderId="0" xfId="144" applyFont="1" applyAlignment="1">
      <alignment horizontal="center" vertical="top" wrapText="1"/>
    </xf>
    <xf numFmtId="0" fontId="36" fillId="0" borderId="0" xfId="144" applyFont="1" applyAlignment="1">
      <alignment horizontal="left"/>
    </xf>
    <xf numFmtId="4" fontId="39" fillId="0" borderId="10" xfId="144" applyNumberFormat="1" applyFont="1" applyBorder="1" applyAlignment="1">
      <alignment horizontal="center" vertical="top" wrapText="1"/>
    </xf>
    <xf numFmtId="0" fontId="41" fillId="0" borderId="10" xfId="144" applyFont="1" applyBorder="1" applyAlignment="1">
      <alignment horizontal="right"/>
    </xf>
    <xf numFmtId="0" fontId="42" fillId="0" borderId="10" xfId="144" applyFont="1" applyBorder="1" applyAlignment="1">
      <alignment horizontal="justify" vertical="top" wrapText="1"/>
    </xf>
    <xf numFmtId="0" fontId="43" fillId="0" borderId="10" xfId="144" applyFont="1" applyBorder="1" applyAlignment="1">
      <alignment horizontal="right" vertical="top" wrapText="1"/>
    </xf>
    <xf numFmtId="4" fontId="39" fillId="24" borderId="10" xfId="233" applyNumberFormat="1" applyFont="1" applyFill="1" applyBorder="1" applyAlignment="1">
      <alignment horizontal="center" vertical="center" wrapText="1"/>
    </xf>
    <xf numFmtId="0" fontId="39" fillId="0" borderId="10" xfId="233" applyFont="1" applyBorder="1" applyAlignment="1">
      <alignment horizontal="left" vertical="center" wrapText="1"/>
    </xf>
    <xf numFmtId="0" fontId="39" fillId="0" borderId="10" xfId="233" applyFont="1" applyBorder="1" applyAlignment="1">
      <alignment horizontal="center" vertical="center" wrapText="1"/>
    </xf>
    <xf numFmtId="0" fontId="39" fillId="0" borderId="35" xfId="233" applyFont="1" applyBorder="1" applyAlignment="1">
      <alignment horizontal="justify" vertical="top" wrapText="1"/>
    </xf>
    <xf numFmtId="0" fontId="39" fillId="0" borderId="36" xfId="233" applyFont="1" applyBorder="1" applyAlignment="1">
      <alignment horizontal="center" vertical="top" wrapText="1"/>
    </xf>
    <xf numFmtId="0" fontId="44" fillId="24" borderId="0" xfId="232" applyFont="1" applyFill="1" applyAlignment="1">
      <alignment horizontal="right"/>
    </xf>
    <xf numFmtId="0" fontId="36" fillId="0" borderId="0" xfId="232" applyFont="1" applyAlignment="1">
      <alignment horizontal="right"/>
    </xf>
    <xf numFmtId="0" fontId="42" fillId="0" borderId="0" xfId="232" applyFont="1" applyAlignment="1">
      <alignment horizontal="right"/>
    </xf>
    <xf numFmtId="0" fontId="45" fillId="0" borderId="0" xfId="232" applyFont="1" applyAlignment="1">
      <alignment horizontal="right" vertical="center" wrapText="1"/>
    </xf>
    <xf numFmtId="0" fontId="43" fillId="0" borderId="0" xfId="232" applyFont="1" applyAlignment="1">
      <alignment horizontal="center"/>
    </xf>
    <xf numFmtId="0" fontId="25" fillId="0" borderId="0" xfId="232" applyFont="1" applyAlignment="1">
      <alignment horizontal="right"/>
    </xf>
    <xf numFmtId="0" fontId="25" fillId="0" borderId="0" xfId="234"/>
    <xf numFmtId="0" fontId="36" fillId="0" borderId="0" xfId="234" applyFont="1"/>
    <xf numFmtId="0" fontId="36" fillId="0" borderId="0" xfId="234" applyFont="1" applyAlignment="1">
      <alignment horizontal="left"/>
    </xf>
    <xf numFmtId="0" fontId="36" fillId="0" borderId="0" xfId="234" applyFont="1" applyAlignment="1">
      <alignment vertical="top" wrapText="1"/>
    </xf>
    <xf numFmtId="0" fontId="36" fillId="0" borderId="0" xfId="234" applyFont="1" applyAlignment="1">
      <alignment horizontal="right" vertical="top" wrapText="1"/>
    </xf>
    <xf numFmtId="0" fontId="47" fillId="0" borderId="0" xfId="234" applyFont="1" applyAlignment="1">
      <alignment horizontal="justify"/>
    </xf>
    <xf numFmtId="0" fontId="43" fillId="0" borderId="10" xfId="234" applyFont="1" applyBorder="1" applyAlignment="1">
      <alignment horizontal="right" vertical="top" wrapText="1"/>
    </xf>
    <xf numFmtId="9" fontId="43" fillId="0" borderId="10" xfId="234" applyNumberFormat="1" applyFont="1" applyBorder="1" applyAlignment="1">
      <alignment horizontal="center" vertical="center" wrapText="1"/>
    </xf>
    <xf numFmtId="0" fontId="48" fillId="0" borderId="39" xfId="144" applyFont="1" applyBorder="1" applyAlignment="1">
      <alignment horizontal="right"/>
    </xf>
    <xf numFmtId="0" fontId="43" fillId="0" borderId="40" xfId="234" applyFont="1" applyBorder="1" applyAlignment="1">
      <alignment horizontal="right" vertical="center" wrapText="1"/>
    </xf>
    <xf numFmtId="9" fontId="43" fillId="0" borderId="40" xfId="234" applyNumberFormat="1" applyFont="1" applyBorder="1" applyAlignment="1">
      <alignment horizontal="center" vertical="center" wrapText="1"/>
    </xf>
    <xf numFmtId="0" fontId="43" fillId="0" borderId="40" xfId="234" applyFont="1" applyBorder="1" applyAlignment="1">
      <alignment horizontal="right" vertical="top" wrapText="1"/>
    </xf>
    <xf numFmtId="0" fontId="47" fillId="0" borderId="40" xfId="234" applyFont="1" applyBorder="1" applyAlignment="1">
      <alignment horizontal="justify" vertical="top" wrapText="1"/>
    </xf>
    <xf numFmtId="0" fontId="43" fillId="0" borderId="40" xfId="234" applyFont="1" applyBorder="1" applyAlignment="1">
      <alignment horizontal="center" vertical="center" wrapText="1"/>
    </xf>
    <xf numFmtId="0" fontId="44" fillId="0" borderId="0" xfId="234" applyFont="1" applyAlignment="1">
      <alignment horizontal="left"/>
    </xf>
    <xf numFmtId="0" fontId="36" fillId="0" borderId="0" xfId="144" applyFont="1" applyAlignment="1">
      <alignment horizontal="right"/>
    </xf>
    <xf numFmtId="4" fontId="50" fillId="0" borderId="0" xfId="234" applyNumberFormat="1" applyFont="1"/>
    <xf numFmtId="0" fontId="39" fillId="0" borderId="0" xfId="234" applyFont="1" applyAlignment="1">
      <alignment horizontal="left" vertical="center"/>
    </xf>
    <xf numFmtId="4" fontId="39" fillId="24" borderId="42" xfId="234" applyNumberFormat="1" applyFont="1" applyFill="1" applyBorder="1" applyAlignment="1">
      <alignment horizontal="center" vertical="center" wrapText="1"/>
    </xf>
    <xf numFmtId="0" fontId="47" fillId="0" borderId="0" xfId="234" applyFont="1" applyAlignment="1">
      <alignment vertical="top" wrapText="1"/>
    </xf>
    <xf numFmtId="0" fontId="42" fillId="0" borderId="0" xfId="234" applyFont="1" applyAlignment="1">
      <alignment vertical="top" wrapText="1"/>
    </xf>
    <xf numFmtId="0" fontId="25" fillId="0" borderId="0" xfId="234" applyAlignment="1">
      <alignment horizontal="center"/>
    </xf>
    <xf numFmtId="0" fontId="51" fillId="0" borderId="0" xfId="234" applyFont="1" applyAlignment="1">
      <alignment horizontal="center" vertical="top" wrapText="1"/>
    </xf>
    <xf numFmtId="0" fontId="51" fillId="0" borderId="0" xfId="234" applyFont="1" applyAlignment="1">
      <alignment horizontal="right" vertical="top" wrapText="1"/>
    </xf>
    <xf numFmtId="0" fontId="51" fillId="0" borderId="0" xfId="234" applyFont="1" applyAlignment="1">
      <alignment horizontal="center"/>
    </xf>
    <xf numFmtId="0" fontId="40" fillId="24" borderId="0" xfId="233" applyFont="1" applyFill="1" applyAlignment="1">
      <alignment horizontal="right" vertical="top" wrapText="1"/>
    </xf>
    <xf numFmtId="4" fontId="39" fillId="24" borderId="0" xfId="233" applyNumberFormat="1" applyFont="1" applyFill="1" applyAlignment="1">
      <alignment horizontal="center" vertical="top" wrapText="1"/>
    </xf>
    <xf numFmtId="4" fontId="39" fillId="24" borderId="34" xfId="233" applyNumberFormat="1" applyFont="1" applyFill="1" applyBorder="1" applyAlignment="1">
      <alignment horizontal="center" vertical="top" wrapText="1"/>
    </xf>
    <xf numFmtId="4" fontId="39" fillId="24" borderId="40" xfId="234" applyNumberFormat="1" applyFont="1" applyFill="1" applyBorder="1" applyAlignment="1">
      <alignment horizontal="center" vertical="top" wrapText="1"/>
    </xf>
    <xf numFmtId="4" fontId="36" fillId="24" borderId="10" xfId="234" applyNumberFormat="1" applyFont="1" applyFill="1" applyBorder="1" applyAlignment="1">
      <alignment horizontal="center" vertical="top" wrapText="1"/>
    </xf>
    <xf numFmtId="4" fontId="39" fillId="24" borderId="10" xfId="234" applyNumberFormat="1" applyFont="1" applyFill="1" applyBorder="1" applyAlignment="1">
      <alignment horizontal="center" vertical="top" wrapText="1"/>
    </xf>
    <xf numFmtId="0" fontId="32" fillId="0" borderId="44" xfId="229" applyFont="1" applyBorder="1" applyAlignment="1">
      <alignment horizontal="center" vertical="center"/>
    </xf>
    <xf numFmtId="0" fontId="32" fillId="0" borderId="44" xfId="229" applyFont="1" applyBorder="1" applyAlignment="1">
      <alignment horizontal="left" vertical="center" wrapText="1"/>
    </xf>
    <xf numFmtId="0" fontId="32" fillId="0" borderId="44" xfId="229" applyFont="1" applyBorder="1" applyAlignment="1">
      <alignment horizontal="center" vertical="center" wrapText="1"/>
    </xf>
    <xf numFmtId="2" fontId="34" fillId="0" borderId="45" xfId="229" applyNumberFormat="1" applyFont="1" applyBorder="1" applyAlignment="1">
      <alignment horizontal="center" vertical="center"/>
    </xf>
    <xf numFmtId="2" fontId="32" fillId="0" borderId="46" xfId="142" applyNumberFormat="1" applyFont="1" applyBorder="1" applyAlignment="1">
      <alignment horizontal="center" vertical="center"/>
    </xf>
    <xf numFmtId="4" fontId="32" fillId="0" borderId="44" xfId="230" applyNumberFormat="1" applyFont="1" applyBorder="1" applyAlignment="1">
      <alignment horizontal="center" vertical="center"/>
    </xf>
    <xf numFmtId="0" fontId="32" fillId="0" borderId="44" xfId="229" applyFont="1" applyBorder="1" applyAlignment="1">
      <alignment horizontal="right" vertical="center" wrapText="1"/>
    </xf>
    <xf numFmtId="0" fontId="32" fillId="0" borderId="47" xfId="0" applyFont="1" applyBorder="1" applyAlignment="1">
      <alignment horizontal="left" vertical="center" wrapText="1"/>
    </xf>
    <xf numFmtId="0" fontId="32" fillId="0" borderId="47" xfId="0" applyFont="1" applyBorder="1" applyAlignment="1">
      <alignment horizontal="center" vertical="center"/>
    </xf>
    <xf numFmtId="2" fontId="34" fillId="0" borderId="48" xfId="0" applyNumberFormat="1" applyFont="1" applyBorder="1" applyAlignment="1">
      <alignment horizontal="center" vertical="center"/>
    </xf>
    <xf numFmtId="2" fontId="32" fillId="0" borderId="0" xfId="0" applyNumberFormat="1" applyFont="1" applyAlignment="1">
      <alignment horizontal="center" vertical="center"/>
    </xf>
    <xf numFmtId="4" fontId="32" fillId="0" borderId="47" xfId="230" applyNumberFormat="1" applyFont="1" applyBorder="1" applyAlignment="1">
      <alignment horizontal="center" vertical="center"/>
    </xf>
    <xf numFmtId="0" fontId="47" fillId="24" borderId="49" xfId="234" applyFont="1" applyFill="1" applyBorder="1" applyAlignment="1">
      <alignment horizontal="justify" vertical="top" wrapText="1"/>
    </xf>
    <xf numFmtId="0" fontId="47" fillId="24" borderId="50" xfId="234" applyFont="1" applyFill="1" applyBorder="1" applyAlignment="1">
      <alignment horizontal="justify" vertical="top" wrapText="1"/>
    </xf>
    <xf numFmtId="0" fontId="47" fillId="24" borderId="53" xfId="234" applyFont="1" applyFill="1" applyBorder="1" applyAlignment="1">
      <alignment horizontal="justify" vertical="top" wrapText="1"/>
    </xf>
    <xf numFmtId="0" fontId="49" fillId="24" borderId="44" xfId="234" applyFont="1" applyFill="1" applyBorder="1" applyAlignment="1">
      <alignment horizontal="center" vertical="center" wrapText="1"/>
    </xf>
    <xf numFmtId="49" fontId="49" fillId="24" borderId="44" xfId="234" applyNumberFormat="1" applyFont="1" applyFill="1" applyBorder="1" applyAlignment="1">
      <alignment horizontal="center" vertical="center" wrapText="1"/>
    </xf>
    <xf numFmtId="4" fontId="25" fillId="24" borderId="44" xfId="144" applyNumberFormat="1" applyFill="1" applyBorder="1" applyAlignment="1">
      <alignment horizontal="center"/>
    </xf>
    <xf numFmtId="0" fontId="42" fillId="0" borderId="0" xfId="234" applyFont="1" applyAlignment="1">
      <alignment horizontal="left" vertical="top" wrapText="1"/>
    </xf>
    <xf numFmtId="0" fontId="42" fillId="0" borderId="0" xfId="234" applyFont="1" applyAlignment="1">
      <alignment horizontal="left"/>
    </xf>
    <xf numFmtId="0" fontId="32" fillId="0" borderId="40" xfId="0" applyFont="1" applyBorder="1" applyAlignment="1">
      <alignment horizontal="left" vertical="center" wrapText="1"/>
    </xf>
    <xf numFmtId="0" fontId="32" fillId="0" borderId="40" xfId="0" applyFont="1" applyBorder="1" applyAlignment="1">
      <alignment horizontal="center" vertical="center"/>
    </xf>
    <xf numFmtId="2" fontId="53" fillId="0" borderId="15" xfId="0" applyNumberFormat="1" applyFont="1" applyBorder="1" applyAlignment="1">
      <alignment horizontal="center" vertical="center"/>
    </xf>
    <xf numFmtId="0" fontId="28" fillId="0" borderId="54" xfId="0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34" fillId="24" borderId="45" xfId="229" applyNumberFormat="1" applyFont="1" applyFill="1" applyBorder="1" applyAlignment="1">
      <alignment horizontal="center" vertical="center"/>
    </xf>
    <xf numFmtId="2" fontId="34" fillId="24" borderId="18" xfId="229" applyNumberFormat="1" applyFont="1" applyFill="1" applyBorder="1" applyAlignment="1">
      <alignment horizontal="center" vertical="center"/>
    </xf>
    <xf numFmtId="4" fontId="32" fillId="0" borderId="46" xfId="0" applyNumberFormat="1" applyFont="1" applyBorder="1" applyAlignment="1">
      <alignment horizontal="center" vertical="center"/>
    </xf>
    <xf numFmtId="2" fontId="41" fillId="24" borderId="44" xfId="0" applyNumberFormat="1" applyFont="1" applyFill="1" applyBorder="1" applyAlignment="1">
      <alignment horizontal="center" vertical="top" wrapText="1" shrinkToFit="1"/>
    </xf>
    <xf numFmtId="0" fontId="54" fillId="0" borderId="0" xfId="0" applyFont="1" applyAlignment="1">
      <alignment vertical="center" wrapText="1"/>
    </xf>
    <xf numFmtId="0" fontId="55" fillId="0" borderId="0" xfId="0" applyFont="1" applyAlignment="1">
      <alignment vertical="center" wrapText="1"/>
    </xf>
    <xf numFmtId="4" fontId="32" fillId="0" borderId="44" xfId="0" applyNumberFormat="1" applyFont="1" applyBorder="1" applyAlignment="1">
      <alignment horizontal="center" vertical="center"/>
    </xf>
    <xf numFmtId="4" fontId="32" fillId="0" borderId="55" xfId="230" applyNumberFormat="1" applyFont="1" applyBorder="1" applyAlignment="1">
      <alignment horizontal="center" vertical="center"/>
    </xf>
    <xf numFmtId="0" fontId="46" fillId="24" borderId="28" xfId="232" applyFont="1" applyFill="1" applyBorder="1" applyAlignment="1">
      <alignment horizontal="center"/>
    </xf>
    <xf numFmtId="0" fontId="46" fillId="24" borderId="38" xfId="232" applyFont="1" applyFill="1" applyBorder="1" applyAlignment="1">
      <alignment horizontal="center"/>
    </xf>
    <xf numFmtId="0" fontId="46" fillId="24" borderId="29" xfId="232" applyFont="1" applyFill="1" applyBorder="1" applyAlignment="1">
      <alignment horizontal="center"/>
    </xf>
    <xf numFmtId="0" fontId="45" fillId="0" borderId="0" xfId="232" applyFont="1" applyAlignment="1">
      <alignment horizontal="left" vertical="center" wrapText="1"/>
    </xf>
    <xf numFmtId="0" fontId="42" fillId="0" borderId="37" xfId="233" applyFont="1" applyBorder="1" applyAlignment="1">
      <alignment horizontal="center" vertical="top" wrapText="1"/>
    </xf>
    <xf numFmtId="0" fontId="42" fillId="0" borderId="16" xfId="233" applyFont="1" applyBorder="1" applyAlignment="1">
      <alignment horizontal="center" vertical="top" wrapText="1"/>
    </xf>
    <xf numFmtId="0" fontId="42" fillId="0" borderId="10" xfId="233" applyFont="1" applyBorder="1" applyAlignment="1">
      <alignment horizontal="center" vertical="top" wrapText="1"/>
    </xf>
    <xf numFmtId="0" fontId="51" fillId="25" borderId="28" xfId="234" applyFont="1" applyFill="1" applyBorder="1" applyAlignment="1">
      <alignment horizontal="center"/>
    </xf>
    <xf numFmtId="0" fontId="51" fillId="25" borderId="38" xfId="234" applyFont="1" applyFill="1" applyBorder="1" applyAlignment="1">
      <alignment horizontal="center"/>
    </xf>
    <xf numFmtId="0" fontId="51" fillId="25" borderId="29" xfId="234" applyFont="1" applyFill="1" applyBorder="1" applyAlignment="1">
      <alignment horizontal="center"/>
    </xf>
    <xf numFmtId="0" fontId="42" fillId="0" borderId="0" xfId="234" applyFont="1" applyAlignment="1">
      <alignment horizontal="right" vertical="top" wrapText="1"/>
    </xf>
    <xf numFmtId="0" fontId="43" fillId="0" borderId="40" xfId="234" applyFont="1" applyBorder="1" applyAlignment="1">
      <alignment horizontal="center" vertical="center" wrapText="1"/>
    </xf>
    <xf numFmtId="0" fontId="43" fillId="0" borderId="41" xfId="234" applyFont="1" applyBorder="1" applyAlignment="1">
      <alignment horizontal="center" vertical="center" wrapText="1"/>
    </xf>
    <xf numFmtId="0" fontId="43" fillId="0" borderId="25" xfId="234" applyFont="1" applyBorder="1" applyAlignment="1">
      <alignment horizontal="center" vertical="center" wrapText="1"/>
    </xf>
    <xf numFmtId="0" fontId="43" fillId="0" borderId="30" xfId="234" applyFont="1" applyBorder="1" applyAlignment="1">
      <alignment horizontal="center" vertical="center" wrapText="1"/>
    </xf>
    <xf numFmtId="0" fontId="43" fillId="0" borderId="33" xfId="234" applyFont="1" applyBorder="1" applyAlignment="1">
      <alignment horizontal="center" vertical="center" wrapText="1"/>
    </xf>
    <xf numFmtId="0" fontId="51" fillId="0" borderId="0" xfId="144" applyFont="1" applyAlignment="1">
      <alignment horizontal="center"/>
    </xf>
    <xf numFmtId="0" fontId="43" fillId="0" borderId="0" xfId="234" applyFont="1" applyAlignment="1">
      <alignment horizontal="center" vertical="top" wrapText="1"/>
    </xf>
    <xf numFmtId="0" fontId="43" fillId="0" borderId="43" xfId="234" applyFont="1" applyBorder="1" applyAlignment="1">
      <alignment horizontal="center" vertical="top" wrapText="1"/>
    </xf>
    <xf numFmtId="0" fontId="42" fillId="0" borderId="0" xfId="234" applyFont="1" applyAlignment="1">
      <alignment horizontal="right" vertical="center" wrapText="1"/>
    </xf>
    <xf numFmtId="0" fontId="42" fillId="0" borderId="0" xfId="234" applyFont="1" applyAlignment="1">
      <alignment horizontal="left" vertical="top" wrapText="1"/>
    </xf>
    <xf numFmtId="0" fontId="47" fillId="24" borderId="51" xfId="234" applyFont="1" applyFill="1" applyBorder="1" applyAlignment="1">
      <alignment horizontal="center" vertical="top" wrapText="1"/>
    </xf>
    <xf numFmtId="0" fontId="47" fillId="24" borderId="52" xfId="234" applyFont="1" applyFill="1" applyBorder="1" applyAlignment="1">
      <alignment horizontal="center" vertical="top" wrapText="1"/>
    </xf>
    <xf numFmtId="0" fontId="47" fillId="0" borderId="10" xfId="234" applyFont="1" applyBorder="1" applyAlignment="1">
      <alignment horizontal="justify" vertical="top" wrapText="1"/>
    </xf>
    <xf numFmtId="0" fontId="49" fillId="24" borderId="44" xfId="144" applyFont="1" applyFill="1" applyBorder="1" applyAlignment="1">
      <alignment horizontal="left" vertical="center" wrapText="1"/>
    </xf>
    <xf numFmtId="0" fontId="43" fillId="0" borderId="40" xfId="234" applyFont="1" applyBorder="1" applyAlignment="1">
      <alignment horizontal="right" vertical="center" wrapText="1"/>
    </xf>
    <xf numFmtId="0" fontId="43" fillId="0" borderId="10" xfId="234" applyFont="1" applyBorder="1" applyAlignment="1">
      <alignment horizontal="right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7" fontId="31" fillId="0" borderId="27" xfId="231" applyNumberFormat="1" applyFont="1" applyBorder="1" applyAlignment="1">
      <alignment horizontal="center" vertical="center"/>
    </xf>
    <xf numFmtId="167" fontId="31" fillId="0" borderId="31" xfId="231" applyNumberFormat="1" applyFont="1" applyBorder="1" applyAlignment="1">
      <alignment horizontal="center" vertical="center" wrapText="1" shrinkToFit="1"/>
    </xf>
    <xf numFmtId="0" fontId="28" fillId="0" borderId="15" xfId="0" applyFont="1" applyBorder="1" applyAlignment="1">
      <alignment horizontal="right" vertical="center"/>
    </xf>
    <xf numFmtId="1" fontId="31" fillId="0" borderId="22" xfId="231" applyNumberFormat="1" applyFont="1" applyBorder="1" applyAlignment="1">
      <alignment horizontal="center" vertical="center" textRotation="90" wrapText="1" shrinkToFit="1"/>
    </xf>
    <xf numFmtId="1" fontId="31" fillId="0" borderId="23" xfId="231" applyNumberFormat="1" applyFont="1" applyBorder="1" applyAlignment="1">
      <alignment horizontal="center" vertical="center" textRotation="90" wrapText="1" shrinkToFit="1"/>
    </xf>
    <xf numFmtId="167" fontId="31" fillId="0" borderId="23" xfId="231" applyNumberFormat="1" applyFont="1" applyBorder="1" applyAlignment="1">
      <alignment horizontal="center" vertical="center" wrapText="1" shrinkToFit="1"/>
    </xf>
    <xf numFmtId="167" fontId="31" fillId="0" borderId="23" xfId="231" applyNumberFormat="1" applyFont="1" applyBorder="1" applyAlignment="1">
      <alignment horizontal="center" vertical="center" textRotation="90" wrapText="1" shrinkToFit="1"/>
    </xf>
    <xf numFmtId="2" fontId="31" fillId="0" borderId="24" xfId="231" applyNumberFormat="1" applyFont="1" applyBorder="1" applyAlignment="1">
      <alignment horizontal="center" vertical="center" textRotation="90" wrapText="1" shrinkToFit="1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30" fillId="0" borderId="0" xfId="0" applyFont="1" applyAlignment="1">
      <alignment horizontal="right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</cellXfs>
  <cellStyles count="235">
    <cellStyle name="1. izcēlums" xfId="1" xr:uid="{00000000-0005-0000-0000-000000000000}"/>
    <cellStyle name="1. izcēlums 2" xfId="2" xr:uid="{00000000-0005-0000-0000-000001000000}"/>
    <cellStyle name="1. izcēlums 3" xfId="3" xr:uid="{00000000-0005-0000-0000-000002000000}"/>
    <cellStyle name="2. izcēlums" xfId="4" xr:uid="{00000000-0005-0000-0000-000003000000}"/>
    <cellStyle name="20% - Accent1 2" xfId="5" xr:uid="{00000000-0005-0000-0000-000004000000}"/>
    <cellStyle name="20% - Accent2 2" xfId="6" xr:uid="{00000000-0005-0000-0000-000005000000}"/>
    <cellStyle name="20% - Accent3 2" xfId="7" xr:uid="{00000000-0005-0000-0000-000006000000}"/>
    <cellStyle name="20% - Accent4 2" xfId="8" xr:uid="{00000000-0005-0000-0000-000007000000}"/>
    <cellStyle name="20% - Accent5 2" xfId="9" xr:uid="{00000000-0005-0000-0000-000008000000}"/>
    <cellStyle name="20% - Accent6 2" xfId="10" xr:uid="{00000000-0005-0000-0000-000009000000}"/>
    <cellStyle name="20% – rõhk1" xfId="17" xr:uid="{00000000-0005-0000-0000-00000A000000}"/>
    <cellStyle name="20% – rõhk2" xfId="18" xr:uid="{00000000-0005-0000-0000-00000B000000}"/>
    <cellStyle name="20% – rõhk3" xfId="19" xr:uid="{00000000-0005-0000-0000-00000C000000}"/>
    <cellStyle name="20% – rõhk4" xfId="20" xr:uid="{00000000-0005-0000-0000-00000D000000}"/>
    <cellStyle name="20% – rõhk5" xfId="21" xr:uid="{00000000-0005-0000-0000-00000E000000}"/>
    <cellStyle name="20% – rõhk6" xfId="22" xr:uid="{00000000-0005-0000-0000-00000F000000}"/>
    <cellStyle name="20% no 1. izcēluma" xfId="11" xr:uid="{00000000-0005-0000-0000-000010000000}"/>
    <cellStyle name="20% no 2. izcēluma" xfId="12" xr:uid="{00000000-0005-0000-0000-000011000000}"/>
    <cellStyle name="20% no 3. izcēluma" xfId="13" xr:uid="{00000000-0005-0000-0000-000012000000}"/>
    <cellStyle name="20% no 4. izcēluma" xfId="14" xr:uid="{00000000-0005-0000-0000-000013000000}"/>
    <cellStyle name="20% no 5. izcēluma" xfId="15" xr:uid="{00000000-0005-0000-0000-000014000000}"/>
    <cellStyle name="20% no 6. izcēluma" xfId="16" xr:uid="{00000000-0005-0000-0000-000015000000}"/>
    <cellStyle name="3. izcēlums " xfId="23" xr:uid="{00000000-0005-0000-0000-000016000000}"/>
    <cellStyle name="4. izcēlums" xfId="24" xr:uid="{00000000-0005-0000-0000-000017000000}"/>
    <cellStyle name="40% - Accent1 2" xfId="25" xr:uid="{00000000-0005-0000-0000-000018000000}"/>
    <cellStyle name="40% - Accent2 2" xfId="26" xr:uid="{00000000-0005-0000-0000-000019000000}"/>
    <cellStyle name="40% - Accent3 2" xfId="27" xr:uid="{00000000-0005-0000-0000-00001A000000}"/>
    <cellStyle name="40% - Accent4 2" xfId="28" xr:uid="{00000000-0005-0000-0000-00001B000000}"/>
    <cellStyle name="40% - Accent5 2" xfId="29" xr:uid="{00000000-0005-0000-0000-00001C000000}"/>
    <cellStyle name="40% - Accent6 2" xfId="30" xr:uid="{00000000-0005-0000-0000-00001D000000}"/>
    <cellStyle name="40% – rõhk1" xfId="37" xr:uid="{00000000-0005-0000-0000-00001E000000}"/>
    <cellStyle name="40% – rõhk2" xfId="38" xr:uid="{00000000-0005-0000-0000-00001F000000}"/>
    <cellStyle name="40% – rõhk3" xfId="39" xr:uid="{00000000-0005-0000-0000-000020000000}"/>
    <cellStyle name="40% – rõhk4" xfId="40" xr:uid="{00000000-0005-0000-0000-000021000000}"/>
    <cellStyle name="40% – rõhk5" xfId="41" xr:uid="{00000000-0005-0000-0000-000022000000}"/>
    <cellStyle name="40% – rõhk6" xfId="42" xr:uid="{00000000-0005-0000-0000-000023000000}"/>
    <cellStyle name="40% no 1. izcēluma" xfId="31" xr:uid="{00000000-0005-0000-0000-000024000000}"/>
    <cellStyle name="40% no 2. izcēluma" xfId="32" xr:uid="{00000000-0005-0000-0000-000025000000}"/>
    <cellStyle name="40% no 3. izcēluma" xfId="33" xr:uid="{00000000-0005-0000-0000-000026000000}"/>
    <cellStyle name="40% no 4. izcēluma" xfId="34" xr:uid="{00000000-0005-0000-0000-000027000000}"/>
    <cellStyle name="40% no 5. izcēluma" xfId="35" xr:uid="{00000000-0005-0000-0000-000028000000}"/>
    <cellStyle name="40% no 6. izcēluma" xfId="36" xr:uid="{00000000-0005-0000-0000-000029000000}"/>
    <cellStyle name="5. izcēlums" xfId="43" xr:uid="{00000000-0005-0000-0000-00002A000000}"/>
    <cellStyle name="6. izcēlums" xfId="44" xr:uid="{00000000-0005-0000-0000-00002B000000}"/>
    <cellStyle name="60% - Accent1 2" xfId="45" xr:uid="{00000000-0005-0000-0000-00002C000000}"/>
    <cellStyle name="60% - Accent2 2" xfId="46" xr:uid="{00000000-0005-0000-0000-00002D000000}"/>
    <cellStyle name="60% - Accent3 2" xfId="47" xr:uid="{00000000-0005-0000-0000-00002E000000}"/>
    <cellStyle name="60% - Accent4 2" xfId="48" xr:uid="{00000000-0005-0000-0000-00002F000000}"/>
    <cellStyle name="60% - Accent5 2" xfId="49" xr:uid="{00000000-0005-0000-0000-000030000000}"/>
    <cellStyle name="60% - Accent6 2" xfId="50" xr:uid="{00000000-0005-0000-0000-000031000000}"/>
    <cellStyle name="60% – rõhk1" xfId="57" xr:uid="{00000000-0005-0000-0000-000032000000}"/>
    <cellStyle name="60% – rõhk2" xfId="58" xr:uid="{00000000-0005-0000-0000-000033000000}"/>
    <cellStyle name="60% – rõhk3" xfId="59" xr:uid="{00000000-0005-0000-0000-000034000000}"/>
    <cellStyle name="60% – rõhk4" xfId="60" xr:uid="{00000000-0005-0000-0000-000035000000}"/>
    <cellStyle name="60% – rõhk5" xfId="61" xr:uid="{00000000-0005-0000-0000-000036000000}"/>
    <cellStyle name="60% – rõhk6" xfId="62" xr:uid="{00000000-0005-0000-0000-000037000000}"/>
    <cellStyle name="60% no 1. izcēluma" xfId="51" xr:uid="{00000000-0005-0000-0000-000038000000}"/>
    <cellStyle name="60% no 2. izcēluma" xfId="52" xr:uid="{00000000-0005-0000-0000-000039000000}"/>
    <cellStyle name="60% no 3. izcēluma" xfId="53" xr:uid="{00000000-0005-0000-0000-00003A000000}"/>
    <cellStyle name="60% no 4. izcēluma" xfId="54" xr:uid="{00000000-0005-0000-0000-00003B000000}"/>
    <cellStyle name="60% no 5. izcēluma" xfId="55" xr:uid="{00000000-0005-0000-0000-00003C000000}"/>
    <cellStyle name="60% no 6. izcēluma" xfId="56" xr:uid="{00000000-0005-0000-0000-00003D000000}"/>
    <cellStyle name="Accent1 2" xfId="63" xr:uid="{00000000-0005-0000-0000-00003E000000}"/>
    <cellStyle name="Accent1 2 2" xfId="64" xr:uid="{00000000-0005-0000-0000-00003F000000}"/>
    <cellStyle name="Accent2 2" xfId="65" xr:uid="{00000000-0005-0000-0000-000040000000}"/>
    <cellStyle name="Accent2 2 2" xfId="66" xr:uid="{00000000-0005-0000-0000-000041000000}"/>
    <cellStyle name="Accent3 2" xfId="67" xr:uid="{00000000-0005-0000-0000-000042000000}"/>
    <cellStyle name="Accent4 2" xfId="68" xr:uid="{00000000-0005-0000-0000-000043000000}"/>
    <cellStyle name="Accent5 2" xfId="69" xr:uid="{00000000-0005-0000-0000-000044000000}"/>
    <cellStyle name="Accent6 2" xfId="70" xr:uid="{00000000-0005-0000-0000-000045000000}"/>
    <cellStyle name="Aprēķināšana" xfId="71" xr:uid="{00000000-0005-0000-0000-000046000000}"/>
    <cellStyle name="Aprēķināšana 2" xfId="72" xr:uid="{00000000-0005-0000-0000-000047000000}"/>
    <cellStyle name="Aprēķināšana 2 2" xfId="73" xr:uid="{00000000-0005-0000-0000-000048000000}"/>
    <cellStyle name="Aprēķināšana 3" xfId="74" xr:uid="{00000000-0005-0000-0000-000049000000}"/>
    <cellStyle name="Arvutus" xfId="75" xr:uid="{00000000-0005-0000-0000-00004A000000}"/>
    <cellStyle name="Bad 2" xfId="76" xr:uid="{00000000-0005-0000-0000-00004B000000}"/>
    <cellStyle name="Brīdinājuma teksts" xfId="77" xr:uid="{00000000-0005-0000-0000-00004C000000}"/>
    <cellStyle name="Brīdinājuma teksts 2" xfId="78" xr:uid="{00000000-0005-0000-0000-00004D000000}"/>
    <cellStyle name="Brīdinājuma teksts 2 2" xfId="79" xr:uid="{00000000-0005-0000-0000-00004E000000}"/>
    <cellStyle name="Brīdinājuma teksts 3" xfId="80" xr:uid="{00000000-0005-0000-0000-00004F000000}"/>
    <cellStyle name="Calculation 2" xfId="81" xr:uid="{00000000-0005-0000-0000-000050000000}"/>
    <cellStyle name="Calculation 3" xfId="82" xr:uid="{00000000-0005-0000-0000-000051000000}"/>
    <cellStyle name="Calculation 4" xfId="83" xr:uid="{00000000-0005-0000-0000-000052000000}"/>
    <cellStyle name="Check Cell 2" xfId="84" xr:uid="{00000000-0005-0000-0000-000053000000}"/>
    <cellStyle name="Comma 3" xfId="85" xr:uid="{00000000-0005-0000-0000-000054000000}"/>
    <cellStyle name="Currency 2" xfId="86" xr:uid="{00000000-0005-0000-0000-000055000000}"/>
    <cellStyle name="Excel Built-in Normal" xfId="231" xr:uid="{00000000-0005-0000-0000-000056000000}"/>
    <cellStyle name="Explanatory Text 2" xfId="87" xr:uid="{00000000-0005-0000-0000-000057000000}"/>
    <cellStyle name="Explanatory Text 2 2" xfId="88" xr:uid="{00000000-0005-0000-0000-000058000000}"/>
    <cellStyle name="Good 2" xfId="89" xr:uid="{00000000-0005-0000-0000-000059000000}"/>
    <cellStyle name="Halb" xfId="90" xr:uid="{00000000-0005-0000-0000-00005A000000}"/>
    <cellStyle name="Hea" xfId="91" xr:uid="{00000000-0005-0000-0000-00005B000000}"/>
    <cellStyle name="Heading 1 2" xfId="92" xr:uid="{00000000-0005-0000-0000-00005C000000}"/>
    <cellStyle name="Heading 2 2" xfId="93" xr:uid="{00000000-0005-0000-0000-00005D000000}"/>
    <cellStyle name="Heading 3 2" xfId="94" xr:uid="{00000000-0005-0000-0000-00005E000000}"/>
    <cellStyle name="Heading 4 2" xfId="95" xr:uid="{00000000-0005-0000-0000-00005F000000}"/>
    <cellStyle name="Hipersaite 2" xfId="96" xr:uid="{00000000-0005-0000-0000-000060000000}"/>
    <cellStyle name="Hipersaite 3" xfId="97" xr:uid="{00000000-0005-0000-0000-000061000000}"/>
    <cellStyle name="Hoiatustekst" xfId="98" xr:uid="{00000000-0005-0000-0000-000062000000}"/>
    <cellStyle name="Ievade" xfId="99" xr:uid="{00000000-0005-0000-0000-000063000000}"/>
    <cellStyle name="Ievade 2" xfId="100" xr:uid="{00000000-0005-0000-0000-000064000000}"/>
    <cellStyle name="Ievade 2 2" xfId="101" xr:uid="{00000000-0005-0000-0000-000065000000}"/>
    <cellStyle name="Ievade 3" xfId="102" xr:uid="{00000000-0005-0000-0000-000066000000}"/>
    <cellStyle name="Input 2" xfId="103" xr:uid="{00000000-0005-0000-0000-000067000000}"/>
    <cellStyle name="Input 3" xfId="104" xr:uid="{00000000-0005-0000-0000-000068000000}"/>
    <cellStyle name="Input 4" xfId="105" xr:uid="{00000000-0005-0000-0000-000069000000}"/>
    <cellStyle name="Izvade" xfId="106" xr:uid="{00000000-0005-0000-0000-00006A000000}"/>
    <cellStyle name="Izvade 2" xfId="107" xr:uid="{00000000-0005-0000-0000-00006B000000}"/>
    <cellStyle name="Izvade 2 2" xfId="108" xr:uid="{00000000-0005-0000-0000-00006C000000}"/>
    <cellStyle name="Izvade 3" xfId="109" xr:uid="{00000000-0005-0000-0000-00006D000000}"/>
    <cellStyle name="Kokku" xfId="110" xr:uid="{00000000-0005-0000-0000-00006E000000}"/>
    <cellStyle name="Komats 2" xfId="111" xr:uid="{00000000-0005-0000-0000-00006F000000}"/>
    <cellStyle name="Komats 3" xfId="112" xr:uid="{00000000-0005-0000-0000-000070000000}"/>
    <cellStyle name="Kontrolli lahtrit" xfId="113" xr:uid="{00000000-0005-0000-0000-000071000000}"/>
    <cellStyle name="Kopsumma" xfId="114" xr:uid="{00000000-0005-0000-0000-000072000000}"/>
    <cellStyle name="Kopsumma 2" xfId="115" xr:uid="{00000000-0005-0000-0000-000073000000}"/>
    <cellStyle name="Kopsumma 2 2" xfId="116" xr:uid="{00000000-0005-0000-0000-000074000000}"/>
    <cellStyle name="Kopsumma 3" xfId="117" xr:uid="{00000000-0005-0000-0000-000075000000}"/>
    <cellStyle name="Lingitud lahter" xfId="118" xr:uid="{00000000-0005-0000-0000-000076000000}"/>
    <cellStyle name="Linked Cell 2" xfId="119" xr:uid="{00000000-0005-0000-0000-000077000000}"/>
    <cellStyle name="Märkus" xfId="120" xr:uid="{00000000-0005-0000-0000-000078000000}"/>
    <cellStyle name="Neitrāls" xfId="121" xr:uid="{00000000-0005-0000-0000-000079000000}"/>
    <cellStyle name="Neitrāls 2" xfId="122" xr:uid="{00000000-0005-0000-0000-00007A000000}"/>
    <cellStyle name="Neitrāls 2 2" xfId="123" xr:uid="{00000000-0005-0000-0000-00007B000000}"/>
    <cellStyle name="Neitrāls 3" xfId="124" xr:uid="{00000000-0005-0000-0000-00007C000000}"/>
    <cellStyle name="Neutraalne" xfId="125" xr:uid="{00000000-0005-0000-0000-00007D000000}"/>
    <cellStyle name="Neutral 2" xfId="126" xr:uid="{00000000-0005-0000-0000-00007E000000}"/>
    <cellStyle name="Neutral 3" xfId="127" xr:uid="{00000000-0005-0000-0000-00007F000000}"/>
    <cellStyle name="Neutral 4" xfId="128" xr:uid="{00000000-0005-0000-0000-000080000000}"/>
    <cellStyle name="Normaallaad 2" xfId="129" xr:uid="{00000000-0005-0000-0000-000081000000}"/>
    <cellStyle name="Normal" xfId="0" builtinId="0"/>
    <cellStyle name="Normal 10" xfId="130" xr:uid="{00000000-0005-0000-0000-000083000000}"/>
    <cellStyle name="Normal 10 10" xfId="131" xr:uid="{00000000-0005-0000-0000-000084000000}"/>
    <cellStyle name="Normal 10 2" xfId="132" xr:uid="{00000000-0005-0000-0000-000085000000}"/>
    <cellStyle name="Normal 11" xfId="133" xr:uid="{00000000-0005-0000-0000-000086000000}"/>
    <cellStyle name="Normal 11 7 2" xfId="134" xr:uid="{00000000-0005-0000-0000-000087000000}"/>
    <cellStyle name="Normal 12 2" xfId="135" xr:uid="{00000000-0005-0000-0000-000088000000}"/>
    <cellStyle name="Normal 12 3" xfId="136" xr:uid="{00000000-0005-0000-0000-000089000000}"/>
    <cellStyle name="Normal 13" xfId="137" xr:uid="{00000000-0005-0000-0000-00008A000000}"/>
    <cellStyle name="Normal 14" xfId="138" xr:uid="{00000000-0005-0000-0000-00008B000000}"/>
    <cellStyle name="Normal 15" xfId="139" xr:uid="{00000000-0005-0000-0000-00008C000000}"/>
    <cellStyle name="Normal 18" xfId="140" xr:uid="{00000000-0005-0000-0000-00008D000000}"/>
    <cellStyle name="Normal 19" xfId="141" xr:uid="{00000000-0005-0000-0000-00008E000000}"/>
    <cellStyle name="Normal 2" xfId="142" xr:uid="{00000000-0005-0000-0000-00008F000000}"/>
    <cellStyle name="Normal 2 10 2 2" xfId="143" xr:uid="{00000000-0005-0000-0000-000090000000}"/>
    <cellStyle name="Normal 2 15" xfId="144" xr:uid="{00000000-0005-0000-0000-000091000000}"/>
    <cellStyle name="Normal 2 2" xfId="145" xr:uid="{00000000-0005-0000-0000-000092000000}"/>
    <cellStyle name="Normal 2 2 2" xfId="146" xr:uid="{00000000-0005-0000-0000-000093000000}"/>
    <cellStyle name="Normal 2 2 3" xfId="147" xr:uid="{00000000-0005-0000-0000-000094000000}"/>
    <cellStyle name="Normal 2 2 4" xfId="234" xr:uid="{00000000-0005-0000-0000-000095000000}"/>
    <cellStyle name="Normal 2 3" xfId="148" xr:uid="{00000000-0005-0000-0000-000096000000}"/>
    <cellStyle name="Normal 2 4" xfId="149" xr:uid="{00000000-0005-0000-0000-000097000000}"/>
    <cellStyle name="Normal 2 5" xfId="150" xr:uid="{00000000-0005-0000-0000-000098000000}"/>
    <cellStyle name="Normal 2_U1" xfId="153" xr:uid="{00000000-0005-0000-0000-000099000000}"/>
    <cellStyle name="Normal 24" xfId="151" xr:uid="{00000000-0005-0000-0000-00009A000000}"/>
    <cellStyle name="Normal 28" xfId="152" xr:uid="{00000000-0005-0000-0000-00009B000000}"/>
    <cellStyle name="Normal 3" xfId="154" xr:uid="{00000000-0005-0000-0000-00009C000000}"/>
    <cellStyle name="Normal 3 2" xfId="155" xr:uid="{00000000-0005-0000-0000-00009D000000}"/>
    <cellStyle name="Normal 3 3" xfId="156" xr:uid="{00000000-0005-0000-0000-00009E000000}"/>
    <cellStyle name="Normal 3 3 2" xfId="157" xr:uid="{00000000-0005-0000-0000-00009F000000}"/>
    <cellStyle name="Normal 3 4" xfId="158" xr:uid="{00000000-0005-0000-0000-0000A0000000}"/>
    <cellStyle name="Normal 3 5" xfId="159" xr:uid="{00000000-0005-0000-0000-0000A1000000}"/>
    <cellStyle name="Normal 34" xfId="160" xr:uid="{00000000-0005-0000-0000-0000A2000000}"/>
    <cellStyle name="Normal 35" xfId="161" xr:uid="{00000000-0005-0000-0000-0000A3000000}"/>
    <cellStyle name="Normal 37" xfId="162" xr:uid="{00000000-0005-0000-0000-0000A4000000}"/>
    <cellStyle name="Normal 4" xfId="163" xr:uid="{00000000-0005-0000-0000-0000A5000000}"/>
    <cellStyle name="Normal 4 2" xfId="164" xr:uid="{00000000-0005-0000-0000-0000A6000000}"/>
    <cellStyle name="Normal 45 2" xfId="165" xr:uid="{00000000-0005-0000-0000-0000A7000000}"/>
    <cellStyle name="Normal 46 2" xfId="166" xr:uid="{00000000-0005-0000-0000-0000A8000000}"/>
    <cellStyle name="Normal 5" xfId="167" xr:uid="{00000000-0005-0000-0000-0000A9000000}"/>
    <cellStyle name="Normal 5 2" xfId="232" xr:uid="{00000000-0005-0000-0000-0000AA000000}"/>
    <cellStyle name="Normal 5 2 2" xfId="168" xr:uid="{00000000-0005-0000-0000-0000AB000000}"/>
    <cellStyle name="Normal 5 2 3" xfId="233" xr:uid="{00000000-0005-0000-0000-0000AC000000}"/>
    <cellStyle name="Normal 6" xfId="169" xr:uid="{00000000-0005-0000-0000-0000AD000000}"/>
    <cellStyle name="Normal 7" xfId="170" xr:uid="{00000000-0005-0000-0000-0000AE000000}"/>
    <cellStyle name="Normal 8" xfId="171" xr:uid="{00000000-0005-0000-0000-0000AF000000}"/>
    <cellStyle name="Normal 9" xfId="172" xr:uid="{00000000-0005-0000-0000-0000B0000000}"/>
    <cellStyle name="Normal 9 2" xfId="173" xr:uid="{00000000-0005-0000-0000-0000B1000000}"/>
    <cellStyle name="Nosaukums" xfId="174" xr:uid="{00000000-0005-0000-0000-0000B2000000}"/>
    <cellStyle name="Nosaukums 2" xfId="175" xr:uid="{00000000-0005-0000-0000-0000B3000000}"/>
    <cellStyle name="Nosaukums 2 2" xfId="176" xr:uid="{00000000-0005-0000-0000-0000B4000000}"/>
    <cellStyle name="Nosaukums 3" xfId="177" xr:uid="{00000000-0005-0000-0000-0000B5000000}"/>
    <cellStyle name="Note 2" xfId="178" xr:uid="{00000000-0005-0000-0000-0000B6000000}"/>
    <cellStyle name="Note 2 2" xfId="179" xr:uid="{00000000-0005-0000-0000-0000B7000000}"/>
    <cellStyle name="Note 2 3" xfId="180" xr:uid="{00000000-0005-0000-0000-0000B8000000}"/>
    <cellStyle name="Output 2" xfId="181" xr:uid="{00000000-0005-0000-0000-0000B9000000}"/>
    <cellStyle name="Output 2 2" xfId="182" xr:uid="{00000000-0005-0000-0000-0000BA000000}"/>
    <cellStyle name="Output 3" xfId="183" xr:uid="{00000000-0005-0000-0000-0000BB000000}"/>
    <cellStyle name="Output 4" xfId="184" xr:uid="{00000000-0005-0000-0000-0000BC000000}"/>
    <cellStyle name="Output 5" xfId="185" xr:uid="{00000000-0005-0000-0000-0000BD000000}"/>
    <cellStyle name="Parastais 3" xfId="186" xr:uid="{00000000-0005-0000-0000-0000BE000000}"/>
    <cellStyle name="Parastais_Pērses iela, Baldone, Zvārdes, Mārupe" xfId="187" xr:uid="{00000000-0005-0000-0000-0000BF000000}"/>
    <cellStyle name="Parasts 2" xfId="188" xr:uid="{00000000-0005-0000-0000-0000C0000000}"/>
    <cellStyle name="Parasts 2 2" xfId="189" xr:uid="{00000000-0005-0000-0000-0000C1000000}"/>
    <cellStyle name="Parasts 2 2 2" xfId="190" xr:uid="{00000000-0005-0000-0000-0000C2000000}"/>
    <cellStyle name="Parasts 3" xfId="191" xr:uid="{00000000-0005-0000-0000-0000C3000000}"/>
    <cellStyle name="Parasts 3 2" xfId="192" xr:uid="{00000000-0005-0000-0000-0000C4000000}"/>
    <cellStyle name="Parasts 4" xfId="193" xr:uid="{00000000-0005-0000-0000-0000C5000000}"/>
    <cellStyle name="Parasts 5" xfId="194" xr:uid="{00000000-0005-0000-0000-0000C6000000}"/>
    <cellStyle name="Parasts 6" xfId="195" xr:uid="{00000000-0005-0000-0000-0000C7000000}"/>
    <cellStyle name="Parasts 7" xfId="196" xr:uid="{00000000-0005-0000-0000-0000C8000000}"/>
    <cellStyle name="Pealkiri" xfId="197" xr:uid="{00000000-0005-0000-0000-0000C9000000}"/>
    <cellStyle name="Pealkiri 1" xfId="198" xr:uid="{00000000-0005-0000-0000-0000CA000000}"/>
    <cellStyle name="Pealkiri 2" xfId="199" xr:uid="{00000000-0005-0000-0000-0000CB000000}"/>
    <cellStyle name="Pealkiri 3" xfId="200" xr:uid="{00000000-0005-0000-0000-0000CC000000}"/>
    <cellStyle name="Pealkiri 4" xfId="201" xr:uid="{00000000-0005-0000-0000-0000CD000000}"/>
    <cellStyle name="Percent 2" xfId="202" xr:uid="{00000000-0005-0000-0000-0000CE000000}"/>
    <cellStyle name="Rõhk1" xfId="203" xr:uid="{00000000-0005-0000-0000-0000CF000000}"/>
    <cellStyle name="Rõhk2" xfId="204" xr:uid="{00000000-0005-0000-0000-0000D0000000}"/>
    <cellStyle name="Rõhk3" xfId="205" xr:uid="{00000000-0005-0000-0000-0000D1000000}"/>
    <cellStyle name="Rõhk4" xfId="206" xr:uid="{00000000-0005-0000-0000-0000D2000000}"/>
    <cellStyle name="Rõhk5" xfId="207" xr:uid="{00000000-0005-0000-0000-0000D3000000}"/>
    <cellStyle name="Rõhk6" xfId="208" xr:uid="{00000000-0005-0000-0000-0000D4000000}"/>
    <cellStyle name="Saistītā šūna" xfId="209" xr:uid="{00000000-0005-0000-0000-0000D5000000}"/>
    <cellStyle name="Selgitav tekst" xfId="210" xr:uid="{00000000-0005-0000-0000-0000D6000000}"/>
    <cellStyle name="Sisestus" xfId="211" xr:uid="{00000000-0005-0000-0000-0000D7000000}"/>
    <cellStyle name="Stils 1" xfId="212" xr:uid="{00000000-0005-0000-0000-0000D8000000}"/>
    <cellStyle name="Stils 1 2" xfId="213" xr:uid="{00000000-0005-0000-0000-0000D9000000}"/>
    <cellStyle name="Style 1" xfId="214" xr:uid="{00000000-0005-0000-0000-0000DA000000}"/>
    <cellStyle name="Style 1 2" xfId="215" xr:uid="{00000000-0005-0000-0000-0000DB000000}"/>
    <cellStyle name="Style 1 2 2" xfId="216" xr:uid="{00000000-0005-0000-0000-0000DC000000}"/>
    <cellStyle name="Style 1 3" xfId="217" xr:uid="{00000000-0005-0000-0000-0000DD000000}"/>
    <cellStyle name="Style 1_TS" xfId="218" xr:uid="{00000000-0005-0000-0000-0000DE000000}"/>
    <cellStyle name="Title 2" xfId="219" xr:uid="{00000000-0005-0000-0000-0000DF000000}"/>
    <cellStyle name="Title 3" xfId="220" xr:uid="{00000000-0005-0000-0000-0000E0000000}"/>
    <cellStyle name="Total 2" xfId="221" xr:uid="{00000000-0005-0000-0000-0000E1000000}"/>
    <cellStyle name="Total 3" xfId="222" xr:uid="{00000000-0005-0000-0000-0000E2000000}"/>
    <cellStyle name="Väljund" xfId="223" xr:uid="{00000000-0005-0000-0000-0000E3000000}"/>
    <cellStyle name="Warning Text 2" xfId="224" xr:uid="{00000000-0005-0000-0000-0000E4000000}"/>
    <cellStyle name="Warning Text 3" xfId="225" xr:uid="{00000000-0005-0000-0000-0000E5000000}"/>
    <cellStyle name="Обычный 2" xfId="226" xr:uid="{00000000-0005-0000-0000-0000E6000000}"/>
    <cellStyle name="Обычный 2 2" xfId="227" xr:uid="{00000000-0005-0000-0000-0000E7000000}"/>
    <cellStyle name="Обычный_01.DPN_PINKI_TIPOGRAFIJA_KONTROLTAME_VADIMS-na sertifikat 2" xfId="228" xr:uid="{00000000-0005-0000-0000-0000E8000000}"/>
    <cellStyle name="Обычный_33. OZOLNIEKU NOVADA DOME_OZO SKOLA_TELPU, GAITENU, KAPNU TELPU REMONTS_TAME_VADIMS_2011_02_25_melnraksts" xfId="229" xr:uid="{00000000-0005-0000-0000-0000E9000000}"/>
    <cellStyle name="Обычный_33. OZOLNIEKU NOVADA DOME_OZO SKOLA_TELPU, GAITENU, KAPNU TELPU REMONTS_TAME_VADIMS_2011_02_25_melnraksts_09. ELITE BRAIN_ZIKI_KUTS BUVNIECIBA_TAME_2013_08_01+EL labots" xfId="230" xr:uid="{00000000-0005-0000-0000-0000E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FF972F"/>
      <rgbColor rgb="FF800080"/>
      <rgbColor rgb="FF008080"/>
      <rgbColor rgb="FFC0C0C0"/>
      <rgbColor rgb="FF808080"/>
      <rgbColor rgb="FF9999FF"/>
      <rgbColor rgb="FFC9211E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C0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414142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e2\c\Tames&amp;Tames\Formati\kop-tamem-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kolas%20iela%208.%20t&#257;me\VConsulting_Plaksnisu_24.9_5.%20Labota%2003.11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,rād."/>
      <sheetName val="KOPRĀME-1"/>
      <sheetName val=" veids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00"/>
      <sheetName val="Sat,rād_"/>
      <sheetName val="_veids2"/>
      <sheetName val="Sat,rād_1"/>
      <sheetName val="_veids21"/>
      <sheetName val="Sat,rād_2"/>
      <sheetName val="_veids22"/>
      <sheetName val="Sat,rād_3"/>
      <sheetName val="_veids23"/>
      <sheetName val="Sat,rād_4"/>
      <sheetName val="Sat,rād_5"/>
      <sheetName val="_veids24"/>
      <sheetName val="Sat,rād_6"/>
      <sheetName val="_veids25"/>
      <sheetName val="Sat,rād_7"/>
      <sheetName val="_veids26"/>
      <sheetName val="Sat,rād_8"/>
      <sheetName val="_veids27"/>
      <sheetName val="Sat,rād_9"/>
      <sheetName val="_veids28"/>
      <sheetName val="Sat,rād_10"/>
      <sheetName val="_veids29"/>
      <sheetName val="Sat,rād_11"/>
      <sheetName val="_veids210"/>
      <sheetName val="Taul4"/>
      <sheetName val="Sat,rād_12"/>
      <sheetName val="_veids211"/>
      <sheetName val="kops2"/>
      <sheetName val="2,2"/>
      <sheetName val="Sat,rād_13"/>
      <sheetName val="_veids212"/>
      <sheetName val="Sat,rād_14"/>
      <sheetName val="_veids213"/>
      <sheetName val="Sat,rād_16"/>
      <sheetName val="_veids215"/>
      <sheetName val="Sat,rād_15"/>
      <sheetName val="_veids214"/>
      <sheetName val="Sat,rād_17"/>
      <sheetName val="_veids216"/>
      <sheetName val="Sat,rād_18"/>
      <sheetName val="_veids217"/>
      <sheetName val="Sat,rād_19"/>
      <sheetName val="_veids218"/>
      <sheetName val="Sat,rād_20"/>
      <sheetName val="_veids219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5-1"/>
      <sheetName val="5-5"/>
      <sheetName val="2k.1-1"/>
      <sheetName val="2k.1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1"/>
      <sheetName val="1,2"/>
      <sheetName val="1,3"/>
      <sheetName val="1,4"/>
      <sheetName val="1,5"/>
      <sheetName val="1,6"/>
      <sheetName val="1,7"/>
      <sheetName val="1,8"/>
      <sheetName val="1,9"/>
      <sheetName val="1,10"/>
      <sheetName val="1,11"/>
      <sheetName val="1,12"/>
      <sheetName val="kops2"/>
      <sheetName val="2,1"/>
      <sheetName val="2,2"/>
      <sheetName val="2,3"/>
      <sheetName val="2,4"/>
      <sheetName val="2,5"/>
      <sheetName val="2,6"/>
      <sheetName val="2,7"/>
      <sheetName val="2,8"/>
      <sheetName val="2,9"/>
      <sheetName val="2,10"/>
      <sheetName val="2.11"/>
    </sheetNames>
    <sheetDataSet>
      <sheetData sheetId="0">
        <row r="23">
          <cell r="L23">
            <v>1260.8600000000001</v>
          </cell>
        </row>
      </sheetData>
      <sheetData sheetId="1">
        <row r="23">
          <cell r="L23">
            <v>1474.11</v>
          </cell>
        </row>
      </sheetData>
      <sheetData sheetId="2">
        <row r="34">
          <cell r="L34">
            <v>1814.2100000000003</v>
          </cell>
        </row>
      </sheetData>
      <sheetData sheetId="3">
        <row r="21">
          <cell r="L21">
            <v>400.92999999999995</v>
          </cell>
        </row>
      </sheetData>
      <sheetData sheetId="4">
        <row r="28">
          <cell r="L28">
            <v>801.5</v>
          </cell>
        </row>
      </sheetData>
      <sheetData sheetId="5">
        <row r="29">
          <cell r="L29">
            <v>853.87</v>
          </cell>
        </row>
      </sheetData>
      <sheetData sheetId="6">
        <row r="27">
          <cell r="L27">
            <v>187.35999999999999</v>
          </cell>
        </row>
      </sheetData>
      <sheetData sheetId="7">
        <row r="34">
          <cell r="L34">
            <v>249.98000000000005</v>
          </cell>
        </row>
      </sheetData>
      <sheetData sheetId="8">
        <row r="23">
          <cell r="L23">
            <v>868.96999999999991</v>
          </cell>
        </row>
      </sheetData>
      <sheetData sheetId="9">
        <row r="36">
          <cell r="L36">
            <v>1306.0600000000002</v>
          </cell>
        </row>
      </sheetData>
      <sheetData sheetId="10">
        <row r="20">
          <cell r="L20">
            <v>41.83</v>
          </cell>
        </row>
      </sheetData>
      <sheetData sheetId="11">
        <row r="56">
          <cell r="L56">
            <v>1682.0900000000001</v>
          </cell>
        </row>
      </sheetData>
      <sheetData sheetId="12">
        <row r="14">
          <cell r="H14">
            <v>4149.7799999999988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D42"/>
  <sheetViews>
    <sheetView showZeros="0" topLeftCell="A13" zoomScaleNormal="100" zoomScaleSheetLayoutView="100" workbookViewId="0">
      <selection activeCell="C12" sqref="C12:D12"/>
    </sheetView>
  </sheetViews>
  <sheetFormatPr defaultColWidth="9.140625" defaultRowHeight="15" x14ac:dyDescent="0.25"/>
  <cols>
    <col min="1" max="1" width="2.28515625" style="40" customWidth="1"/>
    <col min="2" max="2" width="26.140625" style="41" customWidth="1"/>
    <col min="3" max="3" width="42" style="41" customWidth="1"/>
    <col min="4" max="4" width="20.28515625" style="41" customWidth="1"/>
    <col min="5" max="16384" width="9.140625" style="40"/>
  </cols>
  <sheetData>
    <row r="1" spans="2:4" x14ac:dyDescent="0.25">
      <c r="D1" s="69"/>
    </row>
    <row r="2" spans="2:4" ht="15.75" x14ac:dyDescent="0.25">
      <c r="D2" s="66" t="s">
        <v>39</v>
      </c>
    </row>
    <row r="3" spans="2:4" ht="15.75" x14ac:dyDescent="0.25">
      <c r="D3" s="66" t="s">
        <v>38</v>
      </c>
    </row>
    <row r="4" spans="2:4" x14ac:dyDescent="0.25">
      <c r="D4" s="69" t="s">
        <v>37</v>
      </c>
    </row>
    <row r="5" spans="2:4" ht="15.75" x14ac:dyDescent="0.25">
      <c r="D5" s="66"/>
    </row>
    <row r="6" spans="2:4" ht="15.75" x14ac:dyDescent="0.25">
      <c r="D6" s="66" t="s">
        <v>36</v>
      </c>
    </row>
    <row r="7" spans="2:4" ht="15.75" x14ac:dyDescent="0.25">
      <c r="D7" s="66" t="s">
        <v>35</v>
      </c>
    </row>
    <row r="8" spans="2:4" ht="15.75" x14ac:dyDescent="0.25">
      <c r="B8" s="68"/>
    </row>
    <row r="9" spans="2:4" ht="20.25" x14ac:dyDescent="0.3">
      <c r="B9" s="135" t="s">
        <v>34</v>
      </c>
      <c r="C9" s="136"/>
      <c r="D9" s="137"/>
    </row>
    <row r="10" spans="2:4" ht="15.75" x14ac:dyDescent="0.25">
      <c r="D10" s="66"/>
    </row>
    <row r="11" spans="2:4" ht="15.75" x14ac:dyDescent="0.25">
      <c r="B11" s="67" t="s">
        <v>33</v>
      </c>
      <c r="C11" s="138" t="s">
        <v>69</v>
      </c>
      <c r="D11" s="138"/>
    </row>
    <row r="12" spans="2:4" ht="45.75" customHeight="1" x14ac:dyDescent="0.25">
      <c r="B12" s="67" t="s">
        <v>32</v>
      </c>
      <c r="C12" s="138" t="s">
        <v>84</v>
      </c>
      <c r="D12" s="138"/>
    </row>
    <row r="13" spans="2:4" ht="15.75" x14ac:dyDescent="0.25">
      <c r="B13" s="67" t="s">
        <v>31</v>
      </c>
      <c r="C13" s="138" t="s">
        <v>69</v>
      </c>
      <c r="D13" s="138"/>
    </row>
    <row r="14" spans="2:4" ht="15.75" x14ac:dyDescent="0.25">
      <c r="D14" s="66"/>
    </row>
    <row r="15" spans="2:4" x14ac:dyDescent="0.25">
      <c r="D15" s="65" t="s">
        <v>78</v>
      </c>
    </row>
    <row r="16" spans="2:4" ht="15.75" x14ac:dyDescent="0.25">
      <c r="B16" s="64" t="s">
        <v>30</v>
      </c>
    </row>
    <row r="17" spans="2:4" s="47" customFormat="1" x14ac:dyDescent="0.25">
      <c r="B17" s="139" t="s">
        <v>29</v>
      </c>
      <c r="C17" s="141" t="s">
        <v>28</v>
      </c>
      <c r="D17" s="139" t="s">
        <v>27</v>
      </c>
    </row>
    <row r="18" spans="2:4" s="47" customFormat="1" ht="19.7" customHeight="1" x14ac:dyDescent="0.25">
      <c r="B18" s="140"/>
      <c r="C18" s="141"/>
      <c r="D18" s="140"/>
    </row>
    <row r="19" spans="2:4" s="47" customFormat="1" x14ac:dyDescent="0.25">
      <c r="B19" s="63"/>
      <c r="C19" s="62"/>
      <c r="D19" s="97"/>
    </row>
    <row r="20" spans="2:4" s="47" customFormat="1" x14ac:dyDescent="0.25">
      <c r="B20" s="61">
        <v>1</v>
      </c>
      <c r="C20" s="60" t="str">
        <f>C13</f>
        <v>Gaismas iela 19 k-6, Ķekava</v>
      </c>
      <c r="D20" s="59">
        <f>kops!E25</f>
        <v>0</v>
      </c>
    </row>
    <row r="21" spans="2:4" s="47" customFormat="1" x14ac:dyDescent="0.25">
      <c r="B21" s="61"/>
      <c r="C21" s="60"/>
      <c r="D21" s="59"/>
    </row>
    <row r="22" spans="2:4" s="50" customFormat="1" ht="15.75" x14ac:dyDescent="0.2">
      <c r="B22" s="57"/>
      <c r="C22" s="58" t="s">
        <v>26</v>
      </c>
      <c r="D22" s="55">
        <f>SUM(D19:D21)</f>
        <v>0</v>
      </c>
    </row>
    <row r="23" spans="2:4" s="47" customFormat="1" ht="16.5" x14ac:dyDescent="0.25">
      <c r="B23" s="95"/>
      <c r="C23" s="95"/>
      <c r="D23" s="96"/>
    </row>
    <row r="24" spans="2:4" s="47" customFormat="1" ht="16.5" x14ac:dyDescent="0.25">
      <c r="B24" s="95"/>
      <c r="C24" s="95"/>
      <c r="D24" s="96"/>
    </row>
    <row r="25" spans="2:4" s="50" customFormat="1" x14ac:dyDescent="0.2">
      <c r="B25" s="57"/>
      <c r="C25" s="56" t="s">
        <v>24</v>
      </c>
      <c r="D25" s="55">
        <f>0.21*D22</f>
        <v>0</v>
      </c>
    </row>
    <row r="26" spans="2:4" s="47" customFormat="1" x14ac:dyDescent="0.25">
      <c r="B26" s="46"/>
      <c r="C26" s="46"/>
      <c r="D26" s="46"/>
    </row>
    <row r="27" spans="2:4" s="47" customFormat="1" x14ac:dyDescent="0.25">
      <c r="B27" s="46"/>
      <c r="C27" s="46"/>
      <c r="D27" s="46"/>
    </row>
    <row r="28" spans="2:4" s="47" customFormat="1" x14ac:dyDescent="0.25">
      <c r="B28" s="46"/>
      <c r="C28" s="46"/>
      <c r="D28" s="46"/>
    </row>
    <row r="29" spans="2:4" s="47" customFormat="1" x14ac:dyDescent="0.25">
      <c r="B29" s="46"/>
      <c r="C29" s="46"/>
      <c r="D29" s="46"/>
    </row>
    <row r="30" spans="2:4" s="50" customFormat="1" ht="14.25" x14ac:dyDescent="0.2">
      <c r="B30" s="46"/>
      <c r="C30" s="46"/>
      <c r="D30" s="46"/>
    </row>
    <row r="31" spans="2:4" s="50" customFormat="1" ht="14.25" x14ac:dyDescent="0.2">
      <c r="B31" s="44"/>
      <c r="C31" s="53"/>
      <c r="D31" s="53"/>
    </row>
    <row r="32" spans="2:4" s="50" customFormat="1" ht="14.25" x14ac:dyDescent="0.2">
      <c r="B32" s="46"/>
      <c r="C32" s="54"/>
      <c r="D32" s="51"/>
    </row>
    <row r="33" spans="2:4" s="50" customFormat="1" ht="14.25" x14ac:dyDescent="0.2">
      <c r="B33" s="46"/>
      <c r="C33" s="52"/>
      <c r="D33" s="51"/>
    </row>
    <row r="34" spans="2:4" s="50" customFormat="1" ht="14.25" x14ac:dyDescent="0.2">
      <c r="B34" s="46"/>
      <c r="C34" s="52"/>
      <c r="D34" s="51"/>
    </row>
    <row r="35" spans="2:4" s="50" customFormat="1" ht="14.25" x14ac:dyDescent="0.2">
      <c r="B35" s="54"/>
      <c r="D35" s="52"/>
    </row>
    <row r="36" spans="2:4" s="47" customFormat="1" x14ac:dyDescent="0.25">
      <c r="B36" s="46"/>
      <c r="C36" s="45"/>
      <c r="D36" s="48"/>
    </row>
    <row r="37" spans="2:4" s="50" customFormat="1" ht="14.25" x14ac:dyDescent="0.2">
      <c r="B37" s="44"/>
      <c r="C37" s="43"/>
      <c r="D37" s="53"/>
    </row>
    <row r="38" spans="2:4" s="50" customFormat="1" ht="14.25" x14ac:dyDescent="0.2">
      <c r="B38" s="46"/>
      <c r="C38" s="52"/>
      <c r="D38" s="51"/>
    </row>
    <row r="39" spans="2:4" s="47" customFormat="1" x14ac:dyDescent="0.25">
      <c r="B39" s="49"/>
      <c r="C39" s="48"/>
      <c r="D39" s="48"/>
    </row>
    <row r="40" spans="2:4" x14ac:dyDescent="0.25">
      <c r="B40" s="46"/>
      <c r="C40" s="45"/>
    </row>
    <row r="41" spans="2:4" x14ac:dyDescent="0.25">
      <c r="B41" s="44"/>
      <c r="C41" s="43"/>
    </row>
    <row r="42" spans="2:4" x14ac:dyDescent="0.25">
      <c r="C42" s="42"/>
    </row>
  </sheetData>
  <mergeCells count="7">
    <mergeCell ref="B9:D9"/>
    <mergeCell ref="C12:D12"/>
    <mergeCell ref="B17:B18"/>
    <mergeCell ref="C17:C18"/>
    <mergeCell ref="D17:D18"/>
    <mergeCell ref="C11:D11"/>
    <mergeCell ref="C13:D13"/>
  </mergeCells>
  <pageMargins left="0.52" right="0.56999999999999995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I36"/>
  <sheetViews>
    <sheetView showZeros="0" topLeftCell="A10" zoomScaleNormal="100" zoomScaleSheetLayoutView="100" workbookViewId="0">
      <selection activeCell="F27" sqref="F27"/>
    </sheetView>
  </sheetViews>
  <sheetFormatPr defaultColWidth="9.140625" defaultRowHeight="12.75" x14ac:dyDescent="0.2"/>
  <cols>
    <col min="1" max="1" width="10.28515625" style="70" customWidth="1"/>
    <col min="2" max="2" width="12.7109375" style="70" customWidth="1"/>
    <col min="3" max="3" width="32.7109375" style="70" customWidth="1"/>
    <col min="4" max="4" width="11.7109375" style="70" customWidth="1"/>
    <col min="5" max="5" width="13.28515625" style="70" customWidth="1"/>
    <col min="6" max="6" width="13.7109375" style="70" customWidth="1"/>
    <col min="7" max="7" width="17.7109375" style="70" customWidth="1"/>
    <col min="8" max="8" width="12.85546875" style="70" customWidth="1"/>
    <col min="9" max="9" width="16" style="70" customWidth="1"/>
    <col min="10" max="16384" width="9.140625" style="70"/>
  </cols>
  <sheetData>
    <row r="1" spans="1:9" ht="18" x14ac:dyDescent="0.25">
      <c r="A1" s="94"/>
    </row>
    <row r="2" spans="1:9" ht="18" customHeight="1" x14ac:dyDescent="0.25">
      <c r="A2" s="151" t="s">
        <v>54</v>
      </c>
      <c r="B2" s="151"/>
      <c r="C2" s="151"/>
      <c r="D2" s="151"/>
      <c r="E2" s="151"/>
      <c r="F2" s="151"/>
      <c r="G2" s="151"/>
      <c r="H2" s="151"/>
      <c r="I2" s="151"/>
    </row>
    <row r="3" spans="1:9" ht="18" x14ac:dyDescent="0.2">
      <c r="C3" s="93"/>
      <c r="D3" s="92"/>
      <c r="F3" s="90"/>
      <c r="G3" s="90"/>
      <c r="H3" s="90"/>
      <c r="I3" s="90"/>
    </row>
    <row r="4" spans="1:9" ht="18" x14ac:dyDescent="0.2">
      <c r="C4" s="93"/>
      <c r="D4" s="92"/>
      <c r="F4" s="90"/>
      <c r="G4" s="90"/>
      <c r="H4" s="90"/>
      <c r="I4" s="90"/>
    </row>
    <row r="5" spans="1:9" x14ac:dyDescent="0.2">
      <c r="A5" s="91"/>
    </row>
    <row r="6" spans="1:9" ht="18" x14ac:dyDescent="0.25">
      <c r="A6" s="142" t="str">
        <f>Koptame!C20</f>
        <v>Gaismas iela 19 k-6, Ķekava</v>
      </c>
      <c r="B6" s="143"/>
      <c r="C6" s="143"/>
      <c r="D6" s="143"/>
      <c r="E6" s="143"/>
      <c r="F6" s="143"/>
      <c r="G6" s="143"/>
      <c r="H6" s="143"/>
      <c r="I6" s="144"/>
    </row>
    <row r="7" spans="1:9" x14ac:dyDescent="0.2">
      <c r="A7" s="91"/>
    </row>
    <row r="8" spans="1:9" ht="15" x14ac:dyDescent="0.2">
      <c r="A8" s="154" t="s">
        <v>33</v>
      </c>
      <c r="B8" s="154"/>
      <c r="C8" s="155" t="str">
        <f>Koptame!C11</f>
        <v>Gaismas iela 19 k-6, Ķekava</v>
      </c>
      <c r="D8" s="155"/>
      <c r="E8" s="155"/>
      <c r="F8" s="155"/>
      <c r="G8" s="155"/>
      <c r="H8" s="155"/>
      <c r="I8" s="155"/>
    </row>
    <row r="9" spans="1:9" ht="15.95" customHeight="1" x14ac:dyDescent="0.2">
      <c r="A9" s="145" t="s">
        <v>32</v>
      </c>
      <c r="B9" s="145"/>
      <c r="C9" s="155" t="str">
        <f>Koptame!C12</f>
        <v xml:space="preserve"> Ieejas celiņu izbūve K-6 mājas  kāpņu telpām.</v>
      </c>
      <c r="D9" s="155"/>
      <c r="E9" s="155"/>
      <c r="F9" s="155"/>
      <c r="G9" s="155"/>
      <c r="H9" s="155"/>
      <c r="I9" s="155"/>
    </row>
    <row r="10" spans="1:9" ht="15" x14ac:dyDescent="0.2">
      <c r="A10" s="145" t="s">
        <v>31</v>
      </c>
      <c r="B10" s="145"/>
      <c r="C10" s="155" t="str">
        <f>Koptame!C13</f>
        <v>Gaismas iela 19 k-6, Ķekava</v>
      </c>
      <c r="D10" s="155"/>
      <c r="E10" s="155"/>
      <c r="F10" s="155"/>
      <c r="G10" s="155"/>
      <c r="H10" s="155"/>
      <c r="I10" s="155"/>
    </row>
    <row r="11" spans="1:9" ht="15.4" customHeight="1" x14ac:dyDescent="0.2">
      <c r="A11" s="145" t="s">
        <v>63</v>
      </c>
      <c r="B11" s="145"/>
      <c r="C11" s="119" t="s">
        <v>70</v>
      </c>
      <c r="D11" s="90"/>
      <c r="F11" s="71"/>
      <c r="G11" s="71"/>
      <c r="H11" s="71"/>
      <c r="I11" s="71"/>
    </row>
    <row r="12" spans="1:9" ht="18" customHeight="1" x14ac:dyDescent="0.2">
      <c r="A12" s="145" t="s">
        <v>64</v>
      </c>
      <c r="B12" s="145"/>
      <c r="C12" s="120"/>
      <c r="F12" s="152" t="s">
        <v>53</v>
      </c>
      <c r="G12" s="153"/>
      <c r="H12" s="88">
        <f>E25</f>
        <v>0</v>
      </c>
      <c r="I12" s="87"/>
    </row>
    <row r="13" spans="1:9" ht="18" x14ac:dyDescent="0.2">
      <c r="A13" s="89"/>
      <c r="F13" s="152" t="s">
        <v>52</v>
      </c>
      <c r="G13" s="153"/>
      <c r="H13" s="88">
        <f>I21</f>
        <v>0</v>
      </c>
      <c r="I13" s="87"/>
    </row>
    <row r="14" spans="1:9" x14ac:dyDescent="0.2">
      <c r="H14" s="86" t="e">
        <f>H13+[2]kops2!H14+#REF!+#REF!</f>
        <v>#REF!</v>
      </c>
    </row>
    <row r="15" spans="1:9" ht="14.25" x14ac:dyDescent="0.2">
      <c r="G15" s="85"/>
      <c r="H15" s="85" t="str">
        <f>Koptame!D15</f>
        <v>Tāme sastādīta:  2025.gada 29.augusts</v>
      </c>
    </row>
    <row r="16" spans="1:9" ht="15" x14ac:dyDescent="0.2">
      <c r="A16" s="84"/>
    </row>
    <row r="17" spans="1:9" ht="51.4" customHeight="1" x14ac:dyDescent="0.2">
      <c r="A17" s="146" t="s">
        <v>51</v>
      </c>
      <c r="B17" s="146" t="s">
        <v>50</v>
      </c>
      <c r="C17" s="147" t="s">
        <v>49</v>
      </c>
      <c r="D17" s="148"/>
      <c r="E17" s="146" t="s">
        <v>48</v>
      </c>
      <c r="F17" s="146" t="s">
        <v>47</v>
      </c>
      <c r="G17" s="146"/>
      <c r="H17" s="146"/>
      <c r="I17" s="146" t="s">
        <v>20</v>
      </c>
    </row>
    <row r="18" spans="1:9" ht="40.700000000000003" customHeight="1" x14ac:dyDescent="0.2">
      <c r="A18" s="146"/>
      <c r="B18" s="146"/>
      <c r="C18" s="149"/>
      <c r="D18" s="150"/>
      <c r="E18" s="146"/>
      <c r="F18" s="83" t="s">
        <v>46</v>
      </c>
      <c r="G18" s="83" t="s">
        <v>45</v>
      </c>
      <c r="H18" s="83" t="s">
        <v>44</v>
      </c>
      <c r="I18" s="146"/>
    </row>
    <row r="19" spans="1:9" ht="18" x14ac:dyDescent="0.2">
      <c r="A19" s="113"/>
      <c r="B19" s="114"/>
      <c r="C19" s="156"/>
      <c r="D19" s="157"/>
      <c r="E19" s="114"/>
      <c r="F19" s="114"/>
      <c r="G19" s="114"/>
      <c r="H19" s="114"/>
      <c r="I19" s="115"/>
    </row>
    <row r="20" spans="1:9" ht="17.25" customHeight="1" x14ac:dyDescent="0.2">
      <c r="A20" s="116">
        <v>2</v>
      </c>
      <c r="B20" s="117" t="s">
        <v>55</v>
      </c>
      <c r="C20" s="159" t="str">
        <f>Bruģis!D4</f>
        <v xml:space="preserve"> Ieejas celiņu bruģēsana Gaismas 19 K-6 mājas  kāpņu telpām</v>
      </c>
      <c r="D20" s="159"/>
      <c r="E20" s="118">
        <f>Bruģis!P44</f>
        <v>0</v>
      </c>
      <c r="F20" s="118">
        <f>Bruģis!M44</f>
        <v>0</v>
      </c>
      <c r="G20" s="118">
        <f>Bruģis!N44</f>
        <v>0</v>
      </c>
      <c r="H20" s="118">
        <f>Bruģis!O44</f>
        <v>0</v>
      </c>
      <c r="I20" s="118">
        <f>Bruģis!L44</f>
        <v>0</v>
      </c>
    </row>
    <row r="21" spans="1:9" ht="16.5" customHeight="1" x14ac:dyDescent="0.2">
      <c r="A21" s="82"/>
      <c r="B21" s="82"/>
      <c r="C21" s="81" t="s">
        <v>25</v>
      </c>
      <c r="D21" s="81"/>
      <c r="E21" s="98">
        <f>SUM(E20:E20)</f>
        <v>0</v>
      </c>
      <c r="F21" s="98">
        <f>SUM(F20:F20)</f>
        <v>0</v>
      </c>
      <c r="G21" s="98">
        <f>SUM(G20:G20)</f>
        <v>0</v>
      </c>
      <c r="H21" s="98">
        <f>SUM(H20:H20)</f>
        <v>0</v>
      </c>
      <c r="I21" s="98">
        <f>SUM(I20:I20)</f>
        <v>0</v>
      </c>
    </row>
    <row r="22" spans="1:9" ht="15.75" x14ac:dyDescent="0.2">
      <c r="A22" s="160" t="s">
        <v>43</v>
      </c>
      <c r="B22" s="160"/>
      <c r="C22" s="160"/>
      <c r="D22" s="80">
        <v>0</v>
      </c>
      <c r="E22" s="98">
        <f>ROUND(E21*D22,2)</f>
        <v>0</v>
      </c>
    </row>
    <row r="23" spans="1:9" ht="15.75" x14ac:dyDescent="0.2">
      <c r="A23" s="79"/>
      <c r="B23" s="79"/>
      <c r="C23" s="78" t="s">
        <v>42</v>
      </c>
      <c r="D23" s="77">
        <v>0</v>
      </c>
      <c r="E23" s="99">
        <f>E22*0.1</f>
        <v>0</v>
      </c>
    </row>
    <row r="24" spans="1:9" ht="15.75" x14ac:dyDescent="0.2">
      <c r="A24" s="161" t="s">
        <v>41</v>
      </c>
      <c r="B24" s="161"/>
      <c r="C24" s="161"/>
      <c r="D24" s="77">
        <v>0</v>
      </c>
      <c r="E24" s="100">
        <f>ROUND(E21*D24,2)</f>
        <v>0</v>
      </c>
    </row>
    <row r="25" spans="1:9" ht="18" customHeight="1" x14ac:dyDescent="0.2">
      <c r="A25" s="158"/>
      <c r="B25" s="158"/>
      <c r="C25" s="76" t="s">
        <v>40</v>
      </c>
      <c r="D25" s="76"/>
      <c r="E25" s="100">
        <f>E24+E22+E21</f>
        <v>0</v>
      </c>
    </row>
    <row r="26" spans="1:9" ht="18" x14ac:dyDescent="0.25">
      <c r="A26" s="75"/>
    </row>
    <row r="27" spans="1:9" ht="18" x14ac:dyDescent="0.25">
      <c r="A27" s="75"/>
    </row>
    <row r="28" spans="1:9" ht="14.25" x14ac:dyDescent="0.2">
      <c r="A28" s="74"/>
      <c r="B28" s="46"/>
      <c r="C28" s="44"/>
      <c r="F28" s="71"/>
    </row>
    <row r="29" spans="1:9" ht="14.25" x14ac:dyDescent="0.2">
      <c r="A29" s="71"/>
      <c r="B29" s="44"/>
      <c r="C29" s="53"/>
      <c r="D29" s="73"/>
      <c r="E29" s="73"/>
      <c r="F29" s="71"/>
    </row>
    <row r="30" spans="1:9" ht="14.25" x14ac:dyDescent="0.2">
      <c r="A30" s="72"/>
      <c r="B30" s="46"/>
      <c r="C30" s="54"/>
      <c r="D30" s="71"/>
      <c r="E30" s="71"/>
      <c r="F30" s="71"/>
    </row>
    <row r="31" spans="1:9" ht="14.25" x14ac:dyDescent="0.2">
      <c r="B31" s="46"/>
      <c r="C31" s="52"/>
    </row>
    <row r="32" spans="1:9" ht="14.25" x14ac:dyDescent="0.2">
      <c r="B32" s="46"/>
    </row>
    <row r="33" spans="2:3" ht="14.25" x14ac:dyDescent="0.2">
      <c r="B33" s="54"/>
      <c r="C33" s="50"/>
    </row>
    <row r="34" spans="2:3" ht="14.25" x14ac:dyDescent="0.2">
      <c r="B34" s="46">
        <f>Koptame!B36</f>
        <v>0</v>
      </c>
      <c r="C34" s="48"/>
    </row>
    <row r="35" spans="2:3" ht="14.25" x14ac:dyDescent="0.2">
      <c r="B35" s="44"/>
      <c r="C35" s="53">
        <f>Koptame!C37</f>
        <v>0</v>
      </c>
    </row>
    <row r="36" spans="2:3" ht="14.25" x14ac:dyDescent="0.2">
      <c r="B36" s="46"/>
      <c r="C36" s="52">
        <f>Koptame!C38</f>
        <v>0</v>
      </c>
    </row>
  </sheetData>
  <mergeCells count="23">
    <mergeCell ref="A10:B10"/>
    <mergeCell ref="C19:D19"/>
    <mergeCell ref="A25:B25"/>
    <mergeCell ref="C20:D20"/>
    <mergeCell ref="A22:C22"/>
    <mergeCell ref="A24:C24"/>
    <mergeCell ref="A12:B12"/>
    <mergeCell ref="A6:I6"/>
    <mergeCell ref="A11:B11"/>
    <mergeCell ref="I17:I18"/>
    <mergeCell ref="C17:D18"/>
    <mergeCell ref="A2:I2"/>
    <mergeCell ref="F12:G12"/>
    <mergeCell ref="F13:G13"/>
    <mergeCell ref="A17:A18"/>
    <mergeCell ref="B17:B18"/>
    <mergeCell ref="A8:B8"/>
    <mergeCell ref="C8:I8"/>
    <mergeCell ref="C9:I9"/>
    <mergeCell ref="C10:I10"/>
    <mergeCell ref="E17:E18"/>
    <mergeCell ref="F17:H17"/>
    <mergeCell ref="A9:B9"/>
  </mergeCells>
  <phoneticPr fontId="52" type="noConversion"/>
  <printOptions horizontalCentered="1"/>
  <pageMargins left="0.15748031496062992" right="0.23622047244094491" top="0.23622047244094491" bottom="0.39370078740157483" header="0.15748031496062992" footer="0.27559055118110237"/>
  <pageSetup paperSize="9" scale="7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HA52"/>
  <sheetViews>
    <sheetView tabSelected="1" zoomScale="110" zoomScaleNormal="110" zoomScaleSheetLayoutView="145" workbookViewId="0">
      <selection activeCell="D4" sqref="D4:M4"/>
    </sheetView>
  </sheetViews>
  <sheetFormatPr defaultColWidth="9.140625" defaultRowHeight="15" x14ac:dyDescent="0.25"/>
  <cols>
    <col min="1" max="1" width="7.85546875" style="3" customWidth="1"/>
    <col min="2" max="2" width="15" style="3" customWidth="1"/>
    <col min="3" max="3" width="32.85546875" style="3" customWidth="1"/>
    <col min="4" max="4" width="7.85546875" style="3" customWidth="1"/>
    <col min="5" max="5" width="9.140625" style="3"/>
    <col min="6" max="8" width="7.42578125" style="3" customWidth="1"/>
    <col min="9" max="11" width="7.140625" style="3" customWidth="1"/>
    <col min="12" max="885" width="9.140625" style="3"/>
  </cols>
  <sheetData>
    <row r="1" spans="1:16" x14ac:dyDescent="0.25">
      <c r="M1" s="172" t="s">
        <v>90</v>
      </c>
      <c r="N1" s="172"/>
      <c r="O1" s="172"/>
      <c r="P1" s="172"/>
    </row>
    <row r="3" spans="1:16" x14ac:dyDescent="0.25">
      <c r="E3" s="174" t="s">
        <v>3</v>
      </c>
      <c r="F3" s="174"/>
      <c r="G3" s="174"/>
      <c r="H3" s="174"/>
      <c r="I3" s="10">
        <v>1</v>
      </c>
    </row>
    <row r="4" spans="1:16" x14ac:dyDescent="0.25">
      <c r="D4" s="175" t="s">
        <v>91</v>
      </c>
      <c r="E4" s="175"/>
      <c r="F4" s="175"/>
      <c r="G4" s="175"/>
      <c r="H4" s="175"/>
      <c r="I4" s="175"/>
      <c r="J4" s="175"/>
      <c r="K4" s="175"/>
      <c r="L4" s="175"/>
      <c r="M4" s="175"/>
    </row>
    <row r="5" spans="1:16" x14ac:dyDescent="0.25">
      <c r="D5" s="176" t="s">
        <v>4</v>
      </c>
      <c r="E5" s="176"/>
      <c r="F5" s="176"/>
      <c r="G5" s="176"/>
      <c r="H5" s="176"/>
      <c r="I5" s="176"/>
      <c r="J5" s="176"/>
      <c r="K5" s="176"/>
      <c r="L5" s="176"/>
      <c r="M5" s="176"/>
    </row>
    <row r="7" spans="1:16" x14ac:dyDescent="0.25">
      <c r="A7" s="172" t="s">
        <v>0</v>
      </c>
      <c r="B7" s="172"/>
      <c r="C7" s="173" t="s">
        <v>69</v>
      </c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</row>
    <row r="8" spans="1:16" x14ac:dyDescent="0.25">
      <c r="A8" s="172" t="s">
        <v>1</v>
      </c>
      <c r="B8" s="172"/>
      <c r="C8" s="173" t="s">
        <v>84</v>
      </c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</row>
    <row r="9" spans="1:16" x14ac:dyDescent="0.25">
      <c r="A9" s="172" t="s">
        <v>2</v>
      </c>
      <c r="B9" s="172"/>
      <c r="C9" s="173" t="s">
        <v>69</v>
      </c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</row>
    <row r="10" spans="1:16" x14ac:dyDescent="0.25">
      <c r="A10" s="172" t="s">
        <v>63</v>
      </c>
      <c r="B10" s="172"/>
      <c r="C10" s="173" t="s">
        <v>70</v>
      </c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</row>
    <row r="11" spans="1:16" x14ac:dyDescent="0.25">
      <c r="A11" s="172" t="s">
        <v>64</v>
      </c>
      <c r="B11" s="172"/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</row>
    <row r="12" spans="1:16" x14ac:dyDescent="0.25">
      <c r="A12" s="172"/>
      <c r="B12" s="17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</row>
    <row r="13" spans="1:16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M13" s="162" t="s">
        <v>5</v>
      </c>
      <c r="N13" s="162"/>
      <c r="O13" s="9">
        <f>P44</f>
        <v>0</v>
      </c>
      <c r="P13" s="1" t="s">
        <v>6</v>
      </c>
    </row>
    <row r="14" spans="1:16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M14" s="1"/>
      <c r="N14" s="1"/>
      <c r="O14" s="11"/>
      <c r="P14" s="1"/>
    </row>
    <row r="15" spans="1:16" x14ac:dyDescent="0.25">
      <c r="L15" s="2"/>
      <c r="M15" s="1"/>
      <c r="N15" s="1"/>
      <c r="O15" s="11"/>
      <c r="P15" s="2" t="str">
        <f>kops!H15</f>
        <v>Tāme sastādīta:  2025.gada 29.augusts</v>
      </c>
    </row>
    <row r="17" spans="1:16" ht="15" customHeight="1" thickBot="1" x14ac:dyDescent="0.3">
      <c r="A17" s="167" t="s">
        <v>7</v>
      </c>
      <c r="B17" s="168" t="s">
        <v>8</v>
      </c>
      <c r="C17" s="169" t="s">
        <v>9</v>
      </c>
      <c r="D17" s="170" t="s">
        <v>10</v>
      </c>
      <c r="E17" s="171" t="s">
        <v>11</v>
      </c>
      <c r="F17" s="164" t="s">
        <v>12</v>
      </c>
      <c r="G17" s="164"/>
      <c r="H17" s="164"/>
      <c r="I17" s="164"/>
      <c r="J17" s="164"/>
      <c r="K17" s="164"/>
      <c r="L17" s="165" t="s">
        <v>13</v>
      </c>
      <c r="M17" s="165"/>
      <c r="N17" s="165"/>
      <c r="O17" s="165"/>
      <c r="P17" s="165"/>
    </row>
    <row r="18" spans="1:16" ht="76.5" customHeight="1" x14ac:dyDescent="0.25">
      <c r="A18" s="167"/>
      <c r="B18" s="168"/>
      <c r="C18" s="169"/>
      <c r="D18" s="170"/>
      <c r="E18" s="171"/>
      <c r="F18" s="12" t="s">
        <v>14</v>
      </c>
      <c r="G18" s="13" t="s">
        <v>15</v>
      </c>
      <c r="H18" s="13" t="s">
        <v>16</v>
      </c>
      <c r="I18" s="13" t="s">
        <v>17</v>
      </c>
      <c r="J18" s="13" t="s">
        <v>18</v>
      </c>
      <c r="K18" s="14" t="s">
        <v>19</v>
      </c>
      <c r="L18" s="15" t="s">
        <v>20</v>
      </c>
      <c r="M18" s="13" t="s">
        <v>16</v>
      </c>
      <c r="N18" s="13" t="s">
        <v>17</v>
      </c>
      <c r="O18" s="13" t="s">
        <v>18</v>
      </c>
      <c r="P18" s="14" t="s">
        <v>21</v>
      </c>
    </row>
    <row r="19" spans="1:16" x14ac:dyDescent="0.25">
      <c r="A19" s="4">
        <v>1</v>
      </c>
      <c r="B19" s="5">
        <v>2</v>
      </c>
      <c r="C19" s="5">
        <v>3</v>
      </c>
      <c r="D19" s="5">
        <v>4</v>
      </c>
      <c r="E19" s="16">
        <v>5</v>
      </c>
      <c r="F19" s="4">
        <v>6</v>
      </c>
      <c r="G19" s="5">
        <v>7</v>
      </c>
      <c r="H19" s="5">
        <v>8</v>
      </c>
      <c r="I19" s="5">
        <v>9</v>
      </c>
      <c r="J19" s="5">
        <v>10</v>
      </c>
      <c r="K19" s="6">
        <v>11</v>
      </c>
      <c r="L19" s="17">
        <v>12</v>
      </c>
      <c r="M19" s="5">
        <v>13</v>
      </c>
      <c r="N19" s="5">
        <v>14</v>
      </c>
      <c r="O19" s="5">
        <v>15</v>
      </c>
      <c r="P19" s="6">
        <v>16</v>
      </c>
    </row>
    <row r="20" spans="1:16" x14ac:dyDescent="0.25">
      <c r="A20" s="4"/>
      <c r="B20" s="5"/>
      <c r="C20" s="125" t="s">
        <v>68</v>
      </c>
      <c r="D20" s="125"/>
      <c r="E20" s="125"/>
      <c r="F20" s="125"/>
      <c r="G20" s="125"/>
      <c r="H20" s="5"/>
      <c r="I20" s="5"/>
      <c r="J20" s="5"/>
      <c r="K20" s="16"/>
      <c r="L20" s="17"/>
      <c r="M20" s="5"/>
      <c r="N20" s="5"/>
      <c r="O20" s="5"/>
      <c r="P20" s="124"/>
    </row>
    <row r="21" spans="1:16" s="27" customFormat="1" ht="37.5" customHeight="1" x14ac:dyDescent="0.25">
      <c r="A21" s="19">
        <v>1</v>
      </c>
      <c r="B21" s="122"/>
      <c r="C21" s="108" t="s">
        <v>80</v>
      </c>
      <c r="D21" s="109" t="s">
        <v>57</v>
      </c>
      <c r="E21" s="110">
        <v>1</v>
      </c>
      <c r="F21" s="111"/>
      <c r="G21" s="112"/>
      <c r="H21" s="23"/>
      <c r="I21" s="22"/>
      <c r="J21" s="22"/>
      <c r="K21" s="24"/>
      <c r="L21" s="25"/>
      <c r="M21" s="22"/>
      <c r="N21" s="22"/>
      <c r="O21" s="22"/>
      <c r="P21" s="26"/>
    </row>
    <row r="22" spans="1:16" s="18" customFormat="1" ht="18.600000000000001" customHeight="1" x14ac:dyDescent="0.25">
      <c r="A22" s="28">
        <v>2</v>
      </c>
      <c r="B22" s="34"/>
      <c r="C22" s="38" t="s">
        <v>58</v>
      </c>
      <c r="D22" s="29" t="s">
        <v>23</v>
      </c>
      <c r="E22" s="39">
        <v>80</v>
      </c>
      <c r="F22" s="35"/>
      <c r="G22" s="22"/>
      <c r="H22" s="23"/>
      <c r="I22" s="22"/>
      <c r="J22" s="22"/>
      <c r="K22" s="24"/>
      <c r="L22" s="25"/>
      <c r="M22" s="22"/>
      <c r="N22" s="22"/>
      <c r="O22" s="22"/>
      <c r="P22" s="26"/>
    </row>
    <row r="23" spans="1:16" s="18" customFormat="1" ht="36" customHeight="1" x14ac:dyDescent="0.25">
      <c r="A23" s="19">
        <v>3</v>
      </c>
      <c r="B23" s="101"/>
      <c r="C23" s="102" t="s">
        <v>79</v>
      </c>
      <c r="D23" s="103" t="s">
        <v>87</v>
      </c>
      <c r="E23" s="104">
        <v>125.6</v>
      </c>
      <c r="F23" s="105"/>
      <c r="G23" s="106"/>
      <c r="H23" s="23"/>
      <c r="I23" s="22"/>
      <c r="J23" s="22"/>
      <c r="K23" s="24"/>
      <c r="L23" s="25"/>
      <c r="M23" s="22"/>
      <c r="N23" s="22"/>
      <c r="O23" s="22"/>
      <c r="P23" s="26"/>
    </row>
    <row r="24" spans="1:16" s="18" customFormat="1" ht="34.5" customHeight="1" x14ac:dyDescent="0.25">
      <c r="A24" s="28">
        <v>4</v>
      </c>
      <c r="B24" s="34"/>
      <c r="C24" s="38" t="s">
        <v>65</v>
      </c>
      <c r="D24" s="29" t="s">
        <v>88</v>
      </c>
      <c r="E24" s="39">
        <v>3</v>
      </c>
      <c r="F24" s="35"/>
      <c r="G24" s="22"/>
      <c r="H24" s="23"/>
      <c r="I24" s="22"/>
      <c r="J24" s="22"/>
      <c r="K24" s="24"/>
      <c r="L24" s="25"/>
      <c r="M24" s="22"/>
      <c r="N24" s="22"/>
      <c r="O24" s="22"/>
      <c r="P24" s="26"/>
    </row>
    <row r="25" spans="1:16" s="27" customFormat="1" ht="26.25" customHeight="1" x14ac:dyDescent="0.25">
      <c r="A25" s="19">
        <v>5</v>
      </c>
      <c r="B25" s="122"/>
      <c r="C25" s="121" t="s">
        <v>56</v>
      </c>
      <c r="D25" s="20" t="s">
        <v>71</v>
      </c>
      <c r="E25" s="37">
        <v>7</v>
      </c>
      <c r="F25" s="21"/>
      <c r="G25" s="22"/>
      <c r="H25" s="23"/>
      <c r="I25" s="22"/>
      <c r="J25" s="22"/>
      <c r="K25" s="24"/>
      <c r="L25" s="25"/>
      <c r="M25" s="22"/>
      <c r="N25" s="22"/>
      <c r="O25" s="22"/>
      <c r="P25" s="26"/>
    </row>
    <row r="26" spans="1:16" s="18" customFormat="1" ht="25.5" x14ac:dyDescent="0.25">
      <c r="A26" s="28">
        <v>6</v>
      </c>
      <c r="B26" s="101"/>
      <c r="C26" s="102" t="s">
        <v>77</v>
      </c>
      <c r="D26" s="103" t="s">
        <v>87</v>
      </c>
      <c r="E26" s="104">
        <v>24</v>
      </c>
      <c r="F26" s="105"/>
      <c r="G26" s="106"/>
      <c r="H26" s="129"/>
      <c r="I26" s="106"/>
      <c r="J26" s="106"/>
      <c r="K26" s="130"/>
      <c r="L26" s="130"/>
      <c r="M26" s="130"/>
      <c r="N26" s="130"/>
      <c r="O26" s="130"/>
      <c r="P26" s="130"/>
    </row>
    <row r="27" spans="1:16" s="18" customFormat="1" ht="25.5" x14ac:dyDescent="0.25">
      <c r="A27" s="19">
        <v>7</v>
      </c>
      <c r="B27" s="101"/>
      <c r="C27" s="131" t="s">
        <v>72</v>
      </c>
      <c r="D27" s="103" t="s">
        <v>73</v>
      </c>
      <c r="E27" s="104">
        <v>960</v>
      </c>
      <c r="F27" s="105"/>
      <c r="G27" s="106"/>
      <c r="H27" s="129"/>
      <c r="I27" s="106"/>
      <c r="J27" s="106"/>
      <c r="K27" s="130"/>
      <c r="L27" s="130"/>
      <c r="M27" s="130"/>
      <c r="N27" s="130"/>
      <c r="O27" s="130"/>
      <c r="P27" s="130"/>
    </row>
    <row r="28" spans="1:16" s="18" customFormat="1" ht="12.75" x14ac:dyDescent="0.25">
      <c r="A28" s="28">
        <v>8</v>
      </c>
      <c r="B28" s="101"/>
      <c r="C28" s="102" t="s">
        <v>83</v>
      </c>
      <c r="D28" s="103" t="s">
        <v>87</v>
      </c>
      <c r="E28" s="104">
        <v>140</v>
      </c>
      <c r="F28" s="105"/>
      <c r="G28" s="106"/>
      <c r="H28" s="23"/>
      <c r="I28" s="22"/>
      <c r="J28" s="22"/>
      <c r="K28" s="24"/>
      <c r="L28" s="25"/>
      <c r="M28" s="22"/>
      <c r="N28" s="22"/>
      <c r="O28" s="22"/>
      <c r="P28" s="26"/>
    </row>
    <row r="29" spans="1:16" s="18" customFormat="1" ht="12.75" x14ac:dyDescent="0.25">
      <c r="A29" s="19">
        <v>9</v>
      </c>
      <c r="B29" s="101"/>
      <c r="C29" s="107" t="s">
        <v>89</v>
      </c>
      <c r="D29" s="103" t="s">
        <v>87</v>
      </c>
      <c r="E29" s="104">
        <v>126</v>
      </c>
      <c r="F29" s="105"/>
      <c r="G29" s="106"/>
      <c r="H29" s="23"/>
      <c r="I29" s="22"/>
      <c r="J29" s="22"/>
      <c r="K29" s="24"/>
      <c r="L29" s="25"/>
      <c r="M29" s="22"/>
      <c r="N29" s="22"/>
      <c r="O29" s="22"/>
      <c r="P29" s="26"/>
    </row>
    <row r="30" spans="1:16" s="18" customFormat="1" ht="12.75" x14ac:dyDescent="0.25">
      <c r="A30" s="19">
        <v>10</v>
      </c>
      <c r="B30" s="101"/>
      <c r="C30" s="107" t="s">
        <v>86</v>
      </c>
      <c r="D30" s="103" t="s">
        <v>87</v>
      </c>
      <c r="E30" s="39">
        <v>14</v>
      </c>
      <c r="F30" s="105"/>
      <c r="G30" s="106"/>
      <c r="H30" s="133"/>
      <c r="I30" s="106"/>
      <c r="J30" s="106"/>
      <c r="K30" s="134"/>
      <c r="L30" s="25"/>
      <c r="M30" s="106"/>
      <c r="N30" s="106"/>
      <c r="O30" s="106"/>
      <c r="P30" s="26"/>
    </row>
    <row r="31" spans="1:16" s="18" customFormat="1" ht="12.75" x14ac:dyDescent="0.25">
      <c r="A31" s="28">
        <v>11</v>
      </c>
      <c r="B31" s="101"/>
      <c r="C31" s="102" t="s">
        <v>85</v>
      </c>
      <c r="D31" s="29" t="s">
        <v>88</v>
      </c>
      <c r="E31" s="104">
        <v>8.4</v>
      </c>
      <c r="F31" s="105"/>
      <c r="G31" s="106"/>
      <c r="H31" s="23"/>
      <c r="I31" s="22"/>
      <c r="J31" s="22"/>
      <c r="K31" s="24"/>
      <c r="L31" s="25"/>
      <c r="M31" s="22"/>
      <c r="N31" s="22"/>
      <c r="O31" s="22"/>
      <c r="P31" s="26"/>
    </row>
    <row r="32" spans="1:16" s="18" customFormat="1" ht="25.5" x14ac:dyDescent="0.25">
      <c r="A32" s="19">
        <v>12</v>
      </c>
      <c r="B32" s="101"/>
      <c r="C32" s="102" t="s">
        <v>81</v>
      </c>
      <c r="D32" s="29" t="s">
        <v>88</v>
      </c>
      <c r="E32" s="104">
        <v>14</v>
      </c>
      <c r="F32" s="105"/>
      <c r="G32" s="106"/>
      <c r="H32" s="23"/>
      <c r="I32" s="22"/>
      <c r="J32" s="22"/>
      <c r="K32" s="24"/>
      <c r="L32" s="25"/>
      <c r="M32" s="22"/>
      <c r="N32" s="22"/>
      <c r="O32" s="22"/>
      <c r="P32" s="26"/>
    </row>
    <row r="33" spans="1:16" s="18" customFormat="1" ht="25.5" x14ac:dyDescent="0.25">
      <c r="A33" s="28">
        <v>13</v>
      </c>
      <c r="B33" s="101"/>
      <c r="C33" s="102" t="s">
        <v>82</v>
      </c>
      <c r="D33" s="29" t="s">
        <v>88</v>
      </c>
      <c r="E33" s="104">
        <v>4.2</v>
      </c>
      <c r="F33" s="105"/>
      <c r="G33" s="106"/>
      <c r="H33" s="23"/>
      <c r="I33" s="22"/>
      <c r="J33" s="22"/>
      <c r="K33" s="24"/>
      <c r="L33" s="25"/>
      <c r="M33" s="22"/>
      <c r="N33" s="22"/>
      <c r="O33" s="22"/>
      <c r="P33" s="26"/>
    </row>
    <row r="34" spans="1:16" s="18" customFormat="1" x14ac:dyDescent="0.25">
      <c r="A34" s="19">
        <v>14</v>
      </c>
      <c r="B34" s="101"/>
      <c r="C34" s="102" t="s">
        <v>74</v>
      </c>
      <c r="D34" s="103" t="s">
        <v>23</v>
      </c>
      <c r="E34" s="104">
        <v>120</v>
      </c>
      <c r="F34" s="105"/>
      <c r="G34" s="106"/>
      <c r="H34" s="126"/>
      <c r="I34" s="22"/>
      <c r="J34" s="22"/>
      <c r="K34" s="24"/>
      <c r="L34" s="25"/>
      <c r="M34" s="22"/>
      <c r="N34" s="22"/>
      <c r="O34" s="22"/>
      <c r="P34" s="26"/>
    </row>
    <row r="35" spans="1:16" s="18" customFormat="1" ht="12.75" x14ac:dyDescent="0.25">
      <c r="A35" s="28">
        <v>15</v>
      </c>
      <c r="B35" s="101"/>
      <c r="C35" s="107" t="s">
        <v>59</v>
      </c>
      <c r="D35" s="103" t="s">
        <v>23</v>
      </c>
      <c r="E35" s="104">
        <v>120</v>
      </c>
      <c r="F35" s="105"/>
      <c r="G35" s="106"/>
      <c r="H35" s="23"/>
      <c r="I35" s="22"/>
      <c r="J35" s="22"/>
      <c r="K35" s="24"/>
      <c r="L35" s="25"/>
      <c r="M35" s="22"/>
      <c r="N35" s="22"/>
      <c r="O35" s="22"/>
      <c r="P35" s="26"/>
    </row>
    <row r="36" spans="1:16" s="18" customFormat="1" ht="12.75" x14ac:dyDescent="0.25">
      <c r="A36" s="19">
        <v>16</v>
      </c>
      <c r="B36" s="101"/>
      <c r="C36" s="107" t="s">
        <v>60</v>
      </c>
      <c r="D36" s="29" t="s">
        <v>88</v>
      </c>
      <c r="E36" s="104">
        <v>3.2</v>
      </c>
      <c r="F36" s="105"/>
      <c r="G36" s="106"/>
      <c r="H36" s="23"/>
      <c r="I36" s="22"/>
      <c r="J36" s="22"/>
      <c r="K36" s="24"/>
      <c r="L36" s="25"/>
      <c r="M36" s="22"/>
      <c r="N36" s="22"/>
      <c r="O36" s="22"/>
      <c r="P36" s="26"/>
    </row>
    <row r="37" spans="1:16" s="18" customFormat="1" ht="12.75" x14ac:dyDescent="0.25">
      <c r="A37" s="28">
        <v>17</v>
      </c>
      <c r="B37" s="101"/>
      <c r="C37" s="102" t="s">
        <v>61</v>
      </c>
      <c r="D37" s="103" t="s">
        <v>87</v>
      </c>
      <c r="E37" s="127">
        <v>140</v>
      </c>
      <c r="F37" s="105"/>
      <c r="G37" s="106"/>
      <c r="H37" s="23"/>
      <c r="I37" s="22"/>
      <c r="J37" s="22"/>
      <c r="K37" s="24"/>
      <c r="L37" s="25"/>
      <c r="M37" s="22"/>
      <c r="N37" s="22"/>
      <c r="O37" s="22"/>
      <c r="P37" s="26"/>
    </row>
    <row r="38" spans="1:16" s="18" customFormat="1" ht="12.75" x14ac:dyDescent="0.25">
      <c r="A38" s="19">
        <v>18</v>
      </c>
      <c r="B38" s="101"/>
      <c r="C38" s="102" t="s">
        <v>76</v>
      </c>
      <c r="D38" s="103" t="s">
        <v>23</v>
      </c>
      <c r="E38" s="127">
        <v>44</v>
      </c>
      <c r="F38" s="105"/>
      <c r="G38" s="106"/>
      <c r="H38" s="23"/>
      <c r="I38" s="22"/>
      <c r="J38" s="22"/>
      <c r="K38" s="24"/>
      <c r="L38" s="25"/>
      <c r="M38" s="22"/>
      <c r="N38" s="22"/>
      <c r="O38" s="22"/>
      <c r="P38" s="26"/>
    </row>
    <row r="39" spans="1:16" s="18" customFormat="1" ht="38.25" x14ac:dyDescent="0.25">
      <c r="A39" s="28">
        <v>19</v>
      </c>
      <c r="B39" s="101"/>
      <c r="C39" s="132" t="s">
        <v>75</v>
      </c>
      <c r="D39" s="103" t="s">
        <v>62</v>
      </c>
      <c r="E39" s="127">
        <v>16</v>
      </c>
      <c r="F39" s="105"/>
      <c r="G39" s="106"/>
      <c r="H39" s="23"/>
      <c r="I39" s="22"/>
      <c r="J39" s="22"/>
      <c r="K39" s="24"/>
      <c r="L39" s="25"/>
      <c r="M39" s="22"/>
      <c r="N39" s="22"/>
      <c r="O39" s="22"/>
      <c r="P39" s="26"/>
    </row>
    <row r="40" spans="1:16" s="18" customFormat="1" ht="12.75" x14ac:dyDescent="0.25">
      <c r="A40" s="19">
        <v>20</v>
      </c>
      <c r="B40" s="101"/>
      <c r="C40" s="102" t="s">
        <v>67</v>
      </c>
      <c r="D40" s="103" t="s">
        <v>62</v>
      </c>
      <c r="E40" s="127">
        <v>8</v>
      </c>
      <c r="F40" s="105"/>
      <c r="G40" s="106"/>
      <c r="H40" s="23"/>
      <c r="I40" s="22"/>
      <c r="J40" s="22"/>
      <c r="K40" s="24"/>
      <c r="L40" s="25"/>
      <c r="M40" s="22"/>
      <c r="N40" s="22"/>
      <c r="O40" s="22"/>
      <c r="P40" s="26"/>
    </row>
    <row r="41" spans="1:16" s="18" customFormat="1" ht="15" customHeight="1" x14ac:dyDescent="0.25">
      <c r="A41" s="28">
        <v>21</v>
      </c>
      <c r="B41" s="34"/>
      <c r="C41" s="38" t="s">
        <v>66</v>
      </c>
      <c r="D41" s="29" t="s">
        <v>88</v>
      </c>
      <c r="E41" s="128">
        <v>2.4</v>
      </c>
      <c r="F41" s="35"/>
      <c r="G41" s="22"/>
      <c r="H41" s="23"/>
      <c r="I41" s="22"/>
      <c r="J41" s="22"/>
      <c r="K41" s="24"/>
      <c r="L41" s="25"/>
      <c r="M41" s="22"/>
      <c r="N41" s="22"/>
      <c r="O41" s="22"/>
      <c r="P41" s="26"/>
    </row>
    <row r="42" spans="1:16" s="18" customFormat="1" ht="12.75" x14ac:dyDescent="0.25">
      <c r="A42" s="19">
        <v>22</v>
      </c>
      <c r="B42" s="101"/>
      <c r="C42" s="107" t="s">
        <v>60</v>
      </c>
      <c r="D42" s="29" t="s">
        <v>88</v>
      </c>
      <c r="E42" s="127">
        <v>1.76</v>
      </c>
      <c r="F42" s="105"/>
      <c r="G42" s="106"/>
      <c r="H42" s="23"/>
      <c r="I42" s="22"/>
      <c r="J42" s="22"/>
      <c r="K42" s="24"/>
      <c r="L42" s="25"/>
      <c r="M42" s="22"/>
      <c r="N42" s="22"/>
      <c r="O42" s="22"/>
      <c r="P42" s="26"/>
    </row>
    <row r="43" spans="1:16" s="18" customFormat="1" ht="13.5" thickBot="1" x14ac:dyDescent="0.3">
      <c r="A43" s="28">
        <v>23</v>
      </c>
      <c r="B43" s="101"/>
      <c r="C43" s="102" t="s">
        <v>76</v>
      </c>
      <c r="D43" s="103" t="s">
        <v>23</v>
      </c>
      <c r="E43" s="127">
        <v>24</v>
      </c>
      <c r="F43" s="105"/>
      <c r="G43" s="106"/>
      <c r="H43" s="129"/>
      <c r="I43" s="106"/>
      <c r="J43" s="106"/>
      <c r="K43" s="130"/>
      <c r="L43" s="130"/>
      <c r="M43" s="130"/>
      <c r="N43" s="130"/>
      <c r="O43" s="130"/>
      <c r="P43" s="130"/>
    </row>
    <row r="44" spans="1:16" ht="15.75" customHeight="1" thickBot="1" x14ac:dyDescent="0.3">
      <c r="A44" s="30"/>
      <c r="B44" s="31"/>
      <c r="C44" s="166" t="s">
        <v>22</v>
      </c>
      <c r="D44" s="166"/>
      <c r="E44" s="166"/>
      <c r="F44" s="166"/>
      <c r="G44" s="166"/>
      <c r="H44" s="166"/>
      <c r="I44" s="166"/>
      <c r="J44" s="166"/>
      <c r="K44" s="166"/>
      <c r="L44" s="32">
        <f>SUM(L21:L43)</f>
        <v>0</v>
      </c>
      <c r="M44" s="33">
        <f>SUM(M21:M43)</f>
        <v>0</v>
      </c>
      <c r="N44" s="33">
        <f>SUM(N21:N43)</f>
        <v>0</v>
      </c>
      <c r="O44" s="33">
        <f>SUM(O21:O43)</f>
        <v>0</v>
      </c>
      <c r="P44" s="123">
        <f>SUM(P21:P43)</f>
        <v>0</v>
      </c>
    </row>
    <row r="47" spans="1:16" x14ac:dyDescent="0.25">
      <c r="C47" s="7"/>
      <c r="E47" s="1"/>
    </row>
    <row r="48" spans="1:16" x14ac:dyDescent="0.25">
      <c r="E48" s="1"/>
    </row>
    <row r="49" spans="2:7" x14ac:dyDescent="0.25">
      <c r="B49" s="2"/>
      <c r="C49" s="8"/>
      <c r="D49" s="1"/>
      <c r="E49" s="1"/>
      <c r="F49" s="11"/>
    </row>
    <row r="50" spans="2:7" x14ac:dyDescent="0.25">
      <c r="C50" s="162"/>
      <c r="D50" s="162"/>
      <c r="E50" s="162"/>
      <c r="F50" s="162"/>
      <c r="G50" s="162"/>
    </row>
    <row r="52" spans="2:7" x14ac:dyDescent="0.25">
      <c r="C52" s="163"/>
      <c r="D52" s="163"/>
      <c r="E52" s="163"/>
      <c r="F52" s="163"/>
    </row>
  </sheetData>
  <mergeCells count="27">
    <mergeCell ref="M1:P1"/>
    <mergeCell ref="E3:H3"/>
    <mergeCell ref="D4:M4"/>
    <mergeCell ref="D5:M5"/>
    <mergeCell ref="A7:B7"/>
    <mergeCell ref="C7:P7"/>
    <mergeCell ref="A8:B8"/>
    <mergeCell ref="C8:P8"/>
    <mergeCell ref="A9:B9"/>
    <mergeCell ref="C9:P9"/>
    <mergeCell ref="A10:B10"/>
    <mergeCell ref="C10:P10"/>
    <mergeCell ref="A11:B11"/>
    <mergeCell ref="C11:P11"/>
    <mergeCell ref="A12:B12"/>
    <mergeCell ref="C12:P12"/>
    <mergeCell ref="M13:N13"/>
    <mergeCell ref="A17:A18"/>
    <mergeCell ref="B17:B18"/>
    <mergeCell ref="C17:C18"/>
    <mergeCell ref="D17:D18"/>
    <mergeCell ref="E17:E18"/>
    <mergeCell ref="C50:G50"/>
    <mergeCell ref="C52:F52"/>
    <mergeCell ref="F17:K17"/>
    <mergeCell ref="L17:P17"/>
    <mergeCell ref="C44:K44"/>
  </mergeCells>
  <pageMargins left="0.25" right="0.25" top="0.75" bottom="0.75" header="0.51180555555555496" footer="0.51180555555555496"/>
  <pageSetup paperSize="9" scale="93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Koptame</vt:lpstr>
      <vt:lpstr>kops</vt:lpstr>
      <vt:lpstr>Bruģis</vt:lpstr>
      <vt:lpstr>Bruģis!Print_Area</vt:lpstr>
      <vt:lpstr>Koptame!Print_Area</vt:lpstr>
      <vt:lpstr>kops!Print_Titles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Jānis</dc:creator>
  <dc:description/>
  <cp:lastModifiedBy>Ilgonis</cp:lastModifiedBy>
  <cp:revision>271</cp:revision>
  <cp:lastPrinted>2025-03-28T10:07:41Z</cp:lastPrinted>
  <dcterms:created xsi:type="dcterms:W3CDTF">2020-06-13T12:23:12Z</dcterms:created>
  <dcterms:modified xsi:type="dcterms:W3CDTF">2025-09-16T10:13:01Z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