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Viesturs\Documents\1_Iepirkumi_PIL_9\biroja_remonts\iekštelpu_izbuve\kosmetika_2\"/>
    </mc:Choice>
  </mc:AlternateContent>
  <xr:revisionPtr revIDLastSave="0" documentId="13_ncr:1_{8ADDA8B4-9FE7-4A87-8EB1-D3445F1EEFF3}" xr6:coauthVersionLast="36" xr6:coauthVersionMax="47" xr10:uidLastSave="{00000000-0000-0000-0000-000000000000}"/>
  <bookViews>
    <workbookView xWindow="0" yWindow="0" windowWidth="28800" windowHeight="11025" tabRatio="895" activeTab="2" xr2:uid="{00000000-000D-0000-FFFF-FFFF00000000}"/>
  </bookViews>
  <sheets>
    <sheet name="koptame" sheetId="1" r:id="rId1"/>
    <sheet name="Kopsav. Nr.1" sheetId="2" r:id="rId2"/>
    <sheet name="Tāme AR BK" sheetId="4" r:id="rId3"/>
  </sheets>
  <externalReferences>
    <externalReference r:id="rId4"/>
  </externalReferences>
  <definedNames>
    <definedName name="_xlnm._FilterDatabase" localSheetId="2" hidden="1">'Tāme AR BK'!$A$14:$P$48</definedName>
    <definedName name="_Hlk194929945" localSheetId="2">'Tāme AR BK'!$N$2</definedName>
    <definedName name="_Hlk194932199" localSheetId="2">'Tāme AR BK'!$N$3</definedName>
    <definedName name="Excel_BuiltIn__FilterDatabase">#REF!</definedName>
    <definedName name="_xlnm.Print_Area" localSheetId="1">'Kopsav. Nr.1'!$A$1:$I$37</definedName>
    <definedName name="_xlnm.Print_Area" localSheetId="0">koptame!$B$6:$D$36</definedName>
    <definedName name="_xlnm.Print_Area" localSheetId="2">'Tāme AR BK'!$A$3:$P$48</definedName>
    <definedName name="_xlnm.Print_Titles" localSheetId="2">'Tāme AR BK'!$12:$14</definedName>
  </definedNames>
  <calcPr calcId="191029"/>
</workbook>
</file>

<file path=xl/calcChain.xml><?xml version="1.0" encoding="utf-8"?>
<calcChain xmlns="http://schemas.openxmlformats.org/spreadsheetml/2006/main">
  <c r="N11" i="4" l="1"/>
  <c r="A8" i="4"/>
  <c r="A7" i="4"/>
  <c r="A6" i="4"/>
  <c r="C20" i="2" l="1"/>
  <c r="A44" i="4"/>
  <c r="A29" i="2"/>
  <c r="B14" i="4"/>
  <c r="C14" i="4" s="1"/>
  <c r="D14" i="4" s="1"/>
  <c r="G14" i="4"/>
  <c r="H14" i="4" s="1"/>
  <c r="K14" i="4"/>
  <c r="L14" i="4" s="1"/>
  <c r="M14" i="4" s="1"/>
  <c r="N14" i="4" s="1"/>
  <c r="O14" i="4" s="1"/>
  <c r="P14" i="4" s="1"/>
  <c r="B12" i="1"/>
  <c r="B13" i="1"/>
  <c r="B14" i="1"/>
  <c r="B15" i="1"/>
  <c r="P41" i="4" l="1"/>
  <c r="O41" i="4"/>
  <c r="H20" i="2" s="1"/>
  <c r="H22" i="2" s="1"/>
  <c r="N41" i="4" l="1"/>
  <c r="G20" i="2" s="1"/>
  <c r="G22" i="2" s="1"/>
  <c r="M41" i="4" l="1"/>
  <c r="F20" i="2" s="1"/>
  <c r="F22" i="2" s="1"/>
  <c r="L41" i="4"/>
  <c r="I20" i="2" s="1"/>
  <c r="I22" i="2" s="1"/>
  <c r="E16" i="2" s="1"/>
  <c r="N9" i="4"/>
  <c r="O43" i="4" l="1"/>
  <c r="E20" i="2"/>
  <c r="E22" i="2" s="1"/>
  <c r="E25" i="2" l="1"/>
  <c r="E23" i="2"/>
  <c r="E24" i="2" s="1"/>
  <c r="E26" i="2" l="1"/>
  <c r="E15" i="2" l="1"/>
  <c r="D19" i="1"/>
  <c r="D21" i="1" s="1"/>
  <c r="D23" i="1" s="1"/>
  <c r="D25" i="1" s="1"/>
</calcChain>
</file>

<file path=xl/sharedStrings.xml><?xml version="1.0" encoding="utf-8"?>
<sst xmlns="http://schemas.openxmlformats.org/spreadsheetml/2006/main" count="124" uniqueCount="89">
  <si>
    <t>Z.V.</t>
  </si>
  <si>
    <t>_____.gada____.____________</t>
  </si>
  <si>
    <t>Nr.p.k.</t>
  </si>
  <si>
    <t>Objekta nosaukums</t>
  </si>
  <si>
    <t>Kopā:</t>
  </si>
  <si>
    <t>Kopējā darbietilpība, c/st.</t>
  </si>
  <si>
    <t>tai skaitā</t>
  </si>
  <si>
    <t>Darbietilpība (c/h)</t>
  </si>
  <si>
    <t>Virsizdevumi:</t>
  </si>
  <si>
    <t>t.sk. darba aizsardzība:</t>
  </si>
  <si>
    <t xml:space="preserve">Peļņa: </t>
  </si>
  <si>
    <t>Pavisam kopā</t>
  </si>
  <si>
    <t>Vienības izmaksas</t>
  </si>
  <si>
    <t>Kopā uz visu apjomu</t>
  </si>
  <si>
    <t>Kopā ar PVN 21%:</t>
  </si>
  <si>
    <t>Kods, tāmes Nr.</t>
  </si>
  <si>
    <t>APSTIPRINU</t>
  </si>
  <si>
    <t>(pasūtītāja paraksts un tā atšifrējums)</t>
  </si>
  <si>
    <t>Mērvienība</t>
  </si>
  <si>
    <t>Daudzums</t>
  </si>
  <si>
    <t>Tiešas izmaksas kopā, t. sk. darba devēja sociālais nodoklis (%):</t>
  </si>
  <si>
    <t>Par kopējo summu, EUR</t>
  </si>
  <si>
    <t>(būvdarbu veids vai konstruktīvā elementa nosaukums)</t>
  </si>
  <si>
    <t xml:space="preserve">Tāme sastādīta: </t>
  </si>
  <si>
    <t>Tāmes izmaksas :</t>
  </si>
  <si>
    <t>euro</t>
  </si>
  <si>
    <t>Kods*</t>
  </si>
  <si>
    <t>Būvdarbu  nosaukums</t>
  </si>
  <si>
    <t>(paraksts un tā atšifrējums, datums)</t>
  </si>
  <si>
    <t xml:space="preserve">Tāmes izmaksas </t>
  </si>
  <si>
    <t>Būvdarbu veids vai konstruktīvā elementa nosaukums</t>
  </si>
  <si>
    <t>būvizstrādājumi</t>
  </si>
  <si>
    <r>
      <t>mehānismi</t>
    </r>
    <r>
      <rPr>
        <sz val="10"/>
        <color indexed="10"/>
        <rFont val="Times New Roman"/>
        <family val="1"/>
        <charset val="186"/>
      </rPr>
      <t xml:space="preserve"> </t>
    </r>
  </si>
  <si>
    <r>
      <t>darba alga</t>
    </r>
    <r>
      <rPr>
        <sz val="10"/>
        <color indexed="10"/>
        <rFont val="Times New Roman"/>
        <family val="1"/>
        <charset val="186"/>
      </rPr>
      <t xml:space="preserve"> </t>
    </r>
  </si>
  <si>
    <t>laika norma (c/h)</t>
  </si>
  <si>
    <t>darba samaksas likme* (euro/h)</t>
  </si>
  <si>
    <t>darba alga</t>
  </si>
  <si>
    <t xml:space="preserve">mehānismi </t>
  </si>
  <si>
    <t xml:space="preserve">kopā </t>
  </si>
  <si>
    <t>darbietilpība (c/h)</t>
  </si>
  <si>
    <t xml:space="preserve">summa </t>
  </si>
  <si>
    <t>Objekta izmaksas (euro)</t>
  </si>
  <si>
    <t>PVN(21%):</t>
  </si>
  <si>
    <t>Būvniecības koptāme</t>
  </si>
  <si>
    <t>Kopsavilkuma aprēķins Nr.1</t>
  </si>
  <si>
    <t>Objekta adrese: Rāmavas iela 17, Rāmava, kadastra apz. 80700070914</t>
  </si>
  <si>
    <t>Būves nosaukums: Biroja ēka</t>
  </si>
  <si>
    <t>Lokālā tāme Nr.</t>
  </si>
  <si>
    <t xml:space="preserve">Tāme sastādīta 2025.gada tirgus cenās, pamatojoties  uz  AR, BK daļas rasējumiem </t>
  </si>
  <si>
    <t xml:space="preserve">                                   </t>
  </si>
  <si>
    <t>Objekta nosaukums: Biroja telpu pārbūves izmaiņas</t>
  </si>
  <si>
    <t>kompl</t>
  </si>
  <si>
    <t>Biroja telpu infrastruktūras montāžas darbi</t>
  </si>
  <si>
    <t>Būvlaukuma ierīkošana</t>
  </si>
  <si>
    <t>Demontāžas darbi</t>
  </si>
  <si>
    <t>Mēbeļu pārnešana uz pasūtītāja norādīto vietu uz remonta laiku</t>
  </si>
  <si>
    <t>gab</t>
  </si>
  <si>
    <t>Griestu apgaismojuma pārbūve no esošājām lampām uz LED kantainajām lampām</t>
  </si>
  <si>
    <t>Citi darbi</t>
  </si>
  <si>
    <t>Telpu uzkopšana pēc remontdarbiem</t>
  </si>
  <si>
    <t>Būvgrūžu savākšana un utilizācija</t>
  </si>
  <si>
    <t>Tāme sastādīta:</t>
  </si>
  <si>
    <t xml:space="preserve">Sastādīja/pārbaudīja: </t>
  </si>
  <si>
    <t>Biroja telpu remonta darbi</t>
  </si>
  <si>
    <t>Pārvietojamajs WC 2 mēneši, piegāde un uzstādīšana</t>
  </si>
  <si>
    <t xml:space="preserve">Veco gaismekļu demontāža </t>
  </si>
  <si>
    <t>Telpu sagatavošana apdares darbiem, nosegšanas darbi, radiātoru demontāža,u.c</t>
  </si>
  <si>
    <t>Grīdas sagatavošana pirms lamināta montāžas telpās  Nr.6., 7., 10., 11., 12., 20., 21.</t>
  </si>
  <si>
    <t>Flīžu grīdas šuvju atjaunošana un vaskošana telpās nr.1, 2., 4., 5., 6.</t>
  </si>
  <si>
    <t>Lamināta (32kl) montāža telpās Nr.6., 7., 10., 11., 12., 20., 21.</t>
  </si>
  <si>
    <t>Sienas tapešu remonts un krāsošana x2 ar nodilumizturīgu sienu krāsu telpās nr. 6., 7., 10., 11., 12., 20., 21.</t>
  </si>
  <si>
    <t>Apgaismojuma elementu maiņa esošajām lampām uz LED  telpās nr. 4., 6., 7, 11., 12., 20, 21,</t>
  </si>
  <si>
    <t>Katlu mājas logu iekšējās PVC palodzes montāža</t>
  </si>
  <si>
    <t>m</t>
  </si>
  <si>
    <t>Grīdas seguma demontāža, tai skaitā kājlīstes telpās Nr.6.,7.,10.,11.,12.,20.,21</t>
  </si>
  <si>
    <t>Sienu krāsošana x2 ar nodilumizturīgu sienu krāsu telpās Nr. 1, 2., 4., 5., 6.</t>
  </si>
  <si>
    <t>Biroja un ražošanas telpu kosmētiskais remonts</t>
  </si>
  <si>
    <t>Cenu aptaujas nolikumam  “Biroja un ražošanas telpu kosmētiskais remonts"</t>
  </si>
  <si>
    <t>Būvdarbu vagoninš 2 mēneši, piegāde un uzstādīšana</t>
  </si>
  <si>
    <t>Sienas elementu demontāža visās telpās</t>
  </si>
  <si>
    <t xml:space="preserve">Montāžas darbi </t>
  </si>
  <si>
    <t>Skaņas izolācijas izveide telpā Nr.12, no Cembrit (vai analogs) skaidcementa plāksnem virs pvc starpsienas</t>
  </si>
  <si>
    <t>m²</t>
  </si>
  <si>
    <t>m³</t>
  </si>
  <si>
    <t>Logu ārējo aiļu vieglbetona sienas fragmenta pagaidu hidro un siltumizolācija ar putoplastu (100 mm) 20 cm platumā no ārpuses</t>
  </si>
  <si>
    <t>Katlu mājas telpas sienu un griestu krāsošana x2 ar nodilumizturīgu sienu krāsu</t>
  </si>
  <si>
    <t xml:space="preserve">Katlu mājas grīdas sagatavošana sakārtošna pēc infrastrūtūras montāžas sasitītajiem darbiem un krāsošana ar nodilumizturīgu krāsu </t>
  </si>
  <si>
    <t>Saistītie darbi katlu telpā pēc infrastruktūras montāžas birojā, pabeidzot infrastruktūras nostiprināšanas un apdares darbus</t>
  </si>
  <si>
    <t xml:space="preserve">2.pielikums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</si>
</sst>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_-&quot;Ls&quot;\ * #,##0.00_-;\-&quot;Ls&quot;\ * #,##0.00_-;_-&quot;Ls&quot;\ * &quot;-&quot;??_-;_-@_-"/>
    <numFmt numFmtId="166" formatCode="_-* #,##0.00_-;\-* #,##0.00_-;_-* \-??_-;_-@_-"/>
    <numFmt numFmtId="167" formatCode="#,##0.00&quot; Ls &quot;;\-#,##0.00&quot; Ls &quot;;&quot; -&quot;#&quot; Ls &quot;;@\ "/>
    <numFmt numFmtId="168" formatCode="_-* #,##0.00\ _L_s_-;\-* #,##0.00\ _L_s_-;_-* &quot;-&quot;??\ _L_s_-;_-@_-"/>
    <numFmt numFmtId="169" formatCode="0.0"/>
  </numFmts>
  <fonts count="50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0"/>
      <color indexed="8"/>
      <name val="Times New Roman"/>
      <family val="1"/>
      <charset val="186"/>
    </font>
    <font>
      <sz val="10"/>
      <color indexed="9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u/>
      <sz val="8.5"/>
      <color indexed="12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Arial"/>
      <family val="2"/>
    </font>
    <font>
      <sz val="10"/>
      <name val="MS Sans Serif"/>
      <family val="2"/>
      <charset val="186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9"/>
      </patternFill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</borders>
  <cellStyleXfs count="8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37" fillId="0" borderId="0" applyFont="0" applyFill="0" applyBorder="0" applyAlignment="0" applyProtection="0"/>
    <xf numFmtId="164" fontId="29" fillId="0" borderId="0" applyFill="0" applyBorder="0" applyAlignment="0" applyProtection="0"/>
    <xf numFmtId="164" fontId="2" fillId="0" borderId="0" applyFont="0" applyFill="0" applyBorder="0" applyAlignment="0" applyProtection="0"/>
    <xf numFmtId="165" fontId="29" fillId="0" borderId="0" applyFill="0" applyBorder="0" applyAlignment="0" applyProtection="0"/>
    <xf numFmtId="167" fontId="30" fillId="0" borderId="0" applyFill="0" applyBorder="0" applyAlignment="0" applyProtection="0"/>
    <xf numFmtId="0" fontId="36" fillId="0" borderId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35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38" fillId="0" borderId="0"/>
    <xf numFmtId="0" fontId="29" fillId="0" borderId="0"/>
    <xf numFmtId="0" fontId="29" fillId="23" borderId="0">
      <alignment vertical="center" wrapText="1"/>
    </xf>
    <xf numFmtId="0" fontId="30" fillId="0" borderId="0"/>
    <xf numFmtId="0" fontId="29" fillId="0" borderId="0"/>
    <xf numFmtId="0" fontId="29" fillId="24" borderId="7" applyNumberFormat="0" applyAlignment="0" applyProtection="0"/>
    <xf numFmtId="0" fontId="15" fillId="20" borderId="8" applyNumberFormat="0" applyAlignment="0" applyProtection="0"/>
    <xf numFmtId="0" fontId="29" fillId="0" borderId="0"/>
    <xf numFmtId="0" fontId="38" fillId="0" borderId="0"/>
    <xf numFmtId="0" fontId="29" fillId="0" borderId="0"/>
    <xf numFmtId="9" fontId="34" fillId="0" borderId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0" fontId="29" fillId="0" borderId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9" fillId="0" borderId="0"/>
    <xf numFmtId="0" fontId="29" fillId="0" borderId="0"/>
    <xf numFmtId="0" fontId="40" fillId="0" borderId="0"/>
    <xf numFmtId="0" fontId="41" fillId="0" borderId="0"/>
    <xf numFmtId="9" fontId="41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168" fontId="41" fillId="0" borderId="0" applyFont="0" applyFill="0" applyBorder="0" applyAlignment="0" applyProtection="0"/>
    <xf numFmtId="0" fontId="29" fillId="0" borderId="0"/>
    <xf numFmtId="0" fontId="1" fillId="0" borderId="0"/>
    <xf numFmtId="0" fontId="1" fillId="0" borderId="0"/>
    <xf numFmtId="0" fontId="29" fillId="0" borderId="0"/>
    <xf numFmtId="0" fontId="48" fillId="0" borderId="0"/>
    <xf numFmtId="9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0" fontId="49" fillId="0" borderId="0"/>
    <xf numFmtId="0" fontId="29" fillId="0" borderId="0"/>
    <xf numFmtId="9" fontId="29" fillId="0" borderId="0" applyFont="0" applyFill="0" applyBorder="0" applyAlignment="0" applyProtection="0"/>
    <xf numFmtId="168" fontId="29" fillId="0" borderId="0" applyFont="0" applyFill="0" applyBorder="0" applyAlignment="0" applyProtection="0"/>
  </cellStyleXfs>
  <cellXfs count="190">
    <xf numFmtId="0" fontId="0" fillId="0" borderId="0" xfId="0"/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2" fontId="26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4" fontId="26" fillId="0" borderId="0" xfId="0" applyNumberFormat="1" applyFont="1" applyAlignment="1">
      <alignment horizontal="center" vertical="center"/>
    </xf>
    <xf numFmtId="10" fontId="32" fillId="0" borderId="28" xfId="0" applyNumberFormat="1" applyFont="1" applyBorder="1" applyAlignment="1">
      <alignment horizontal="center" vertical="center"/>
    </xf>
    <xf numFmtId="0" fontId="31" fillId="0" borderId="29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30" xfId="0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4" fontId="21" fillId="0" borderId="18" xfId="0" applyNumberFormat="1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11" xfId="0" applyFont="1" applyBorder="1" applyAlignment="1">
      <alignment horizontal="left" vertical="center" wrapText="1"/>
    </xf>
    <xf numFmtId="4" fontId="21" fillId="0" borderId="12" xfId="0" applyNumberFormat="1" applyFont="1" applyBorder="1" applyAlignment="1">
      <alignment horizontal="right" vertical="center" wrapText="1"/>
    </xf>
    <xf numFmtId="4" fontId="19" fillId="0" borderId="0" xfId="0" applyNumberFormat="1" applyFont="1" applyAlignment="1">
      <alignment vertical="center"/>
    </xf>
    <xf numFmtId="0" fontId="21" fillId="0" borderId="24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4" fontId="21" fillId="0" borderId="10" xfId="0" applyNumberFormat="1" applyFont="1" applyBorder="1" applyAlignment="1">
      <alignment horizontal="right" vertical="center" wrapText="1"/>
    </xf>
    <xf numFmtId="0" fontId="21" fillId="0" borderId="31" xfId="0" applyFont="1" applyBorder="1" applyAlignment="1">
      <alignment horizontal="left" vertical="center"/>
    </xf>
    <xf numFmtId="0" fontId="24" fillId="0" borderId="32" xfId="0" applyFont="1" applyBorder="1" applyAlignment="1">
      <alignment horizontal="right" vertical="center" wrapText="1"/>
    </xf>
    <xf numFmtId="4" fontId="24" fillId="0" borderId="33" xfId="0" applyNumberFormat="1" applyFont="1" applyBorder="1" applyAlignment="1">
      <alignment horizontal="right" vertical="center" wrapText="1"/>
    </xf>
    <xf numFmtId="0" fontId="25" fillId="0" borderId="0" xfId="0" applyFont="1" applyAlignment="1">
      <alignment horizontal="left" vertical="center"/>
    </xf>
    <xf numFmtId="4" fontId="19" fillId="0" borderId="0" xfId="0" applyNumberFormat="1" applyFont="1" applyAlignment="1">
      <alignment horizontal="right" vertical="center"/>
    </xf>
    <xf numFmtId="0" fontId="19" fillId="0" borderId="35" xfId="0" applyFont="1" applyBorder="1" applyAlignment="1">
      <alignment vertical="center"/>
    </xf>
    <xf numFmtId="0" fontId="24" fillId="0" borderId="32" xfId="0" applyFont="1" applyBorder="1" applyAlignment="1">
      <alignment horizontal="right" vertical="center"/>
    </xf>
    <xf numFmtId="4" fontId="21" fillId="0" borderId="36" xfId="0" applyNumberFormat="1" applyFont="1" applyBorder="1" applyAlignment="1">
      <alignment horizontal="right" vertical="center"/>
    </xf>
    <xf numFmtId="0" fontId="24" fillId="0" borderId="37" xfId="0" applyFont="1" applyBorder="1" applyAlignment="1">
      <alignment horizontal="right" vertical="center"/>
    </xf>
    <xf numFmtId="4" fontId="24" fillId="0" borderId="37" xfId="0" applyNumberFormat="1" applyFont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9" fillId="0" borderId="45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justify" vertical="center" wrapText="1"/>
    </xf>
    <xf numFmtId="4" fontId="19" fillId="0" borderId="48" xfId="0" applyNumberFormat="1" applyFont="1" applyBorder="1" applyAlignment="1">
      <alignment horizontal="justify" vertical="center" wrapText="1"/>
    </xf>
    <xf numFmtId="4" fontId="19" fillId="0" borderId="49" xfId="0" applyNumberFormat="1" applyFont="1" applyBorder="1" applyAlignment="1">
      <alignment horizontal="justify" vertical="center" wrapText="1"/>
    </xf>
    <xf numFmtId="4" fontId="19" fillId="0" borderId="17" xfId="0" applyNumberFormat="1" applyFont="1" applyBorder="1" applyAlignment="1">
      <alignment horizontal="justify" vertical="center" wrapText="1"/>
    </xf>
    <xf numFmtId="4" fontId="19" fillId="0" borderId="50" xfId="0" applyNumberFormat="1" applyFont="1" applyBorder="1" applyAlignment="1">
      <alignment horizontal="justify" vertical="center" wrapText="1"/>
    </xf>
    <xf numFmtId="4" fontId="19" fillId="0" borderId="51" xfId="0" applyNumberFormat="1" applyFont="1" applyBorder="1" applyAlignment="1">
      <alignment horizontal="right" vertical="center" wrapText="1"/>
    </xf>
    <xf numFmtId="4" fontId="19" fillId="0" borderId="11" xfId="0" applyNumberFormat="1" applyFont="1" applyBorder="1" applyAlignment="1">
      <alignment horizontal="right" vertical="center" wrapText="1"/>
    </xf>
    <xf numFmtId="4" fontId="19" fillId="0" borderId="14" xfId="0" applyNumberFormat="1" applyFont="1" applyBorder="1" applyAlignment="1">
      <alignment horizontal="right" vertical="center" wrapText="1"/>
    </xf>
    <xf numFmtId="0" fontId="19" fillId="0" borderId="47" xfId="0" applyFont="1" applyBorder="1" applyAlignment="1">
      <alignment horizontal="center" vertical="center" wrapText="1"/>
    </xf>
    <xf numFmtId="4" fontId="19" fillId="0" borderId="48" xfId="0" applyNumberFormat="1" applyFont="1" applyBorder="1" applyAlignment="1">
      <alignment horizontal="right" vertical="center" wrapText="1"/>
    </xf>
    <xf numFmtId="0" fontId="19" fillId="0" borderId="52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justify" vertical="center" wrapText="1"/>
    </xf>
    <xf numFmtId="4" fontId="19" fillId="0" borderId="54" xfId="0" applyNumberFormat="1" applyFont="1" applyBorder="1" applyAlignment="1">
      <alignment horizontal="right" vertical="center" wrapText="1"/>
    </xf>
    <xf numFmtId="4" fontId="19" fillId="0" borderId="55" xfId="0" applyNumberFormat="1" applyFont="1" applyBorder="1" applyAlignment="1">
      <alignment horizontal="right" vertical="center" wrapText="1"/>
    </xf>
    <xf numFmtId="4" fontId="19" fillId="0" borderId="56" xfId="0" applyNumberFormat="1" applyFont="1" applyBorder="1" applyAlignment="1">
      <alignment horizontal="right" vertical="center" wrapText="1"/>
    </xf>
    <xf numFmtId="4" fontId="19" fillId="0" borderId="57" xfId="0" applyNumberFormat="1" applyFont="1" applyBorder="1" applyAlignment="1">
      <alignment horizontal="right" vertical="center" wrapText="1"/>
    </xf>
    <xf numFmtId="0" fontId="19" fillId="0" borderId="35" xfId="0" applyFont="1" applyBorder="1" applyAlignment="1">
      <alignment horizontal="justify" vertical="center" wrapText="1"/>
    </xf>
    <xf numFmtId="0" fontId="19" fillId="0" borderId="58" xfId="0" applyFont="1" applyBorder="1" applyAlignment="1">
      <alignment horizontal="justify" vertical="center" wrapText="1"/>
    </xf>
    <xf numFmtId="0" fontId="23" fillId="0" borderId="58" xfId="0" applyFont="1" applyBorder="1" applyAlignment="1">
      <alignment horizontal="right" vertical="center" wrapText="1"/>
    </xf>
    <xf numFmtId="4" fontId="23" fillId="0" borderId="59" xfId="0" applyNumberFormat="1" applyFont="1" applyBorder="1" applyAlignment="1">
      <alignment horizontal="right" vertical="center" wrapText="1"/>
    </xf>
    <xf numFmtId="4" fontId="19" fillId="0" borderId="60" xfId="0" applyNumberFormat="1" applyFont="1" applyBorder="1" applyAlignment="1">
      <alignment horizontal="right" vertical="center" wrapText="1"/>
    </xf>
    <xf numFmtId="4" fontId="19" fillId="0" borderId="61" xfId="0" applyNumberFormat="1" applyFont="1" applyBorder="1" applyAlignment="1">
      <alignment horizontal="right" vertical="center" wrapText="1"/>
    </xf>
    <xf numFmtId="4" fontId="19" fillId="0" borderId="62" xfId="0" applyNumberFormat="1" applyFont="1" applyBorder="1" applyAlignment="1">
      <alignment horizontal="right" vertical="center" wrapText="1"/>
    </xf>
    <xf numFmtId="0" fontId="19" fillId="0" borderId="63" xfId="0" applyFont="1" applyBorder="1" applyAlignment="1">
      <alignment horizontal="justify" vertical="center" wrapText="1"/>
    </xf>
    <xf numFmtId="0" fontId="19" fillId="0" borderId="27" xfId="0" applyFont="1" applyBorder="1" applyAlignment="1">
      <alignment vertical="center"/>
    </xf>
    <xf numFmtId="0" fontId="31" fillId="0" borderId="27" xfId="0" applyFont="1" applyBorder="1" applyAlignment="1">
      <alignment horizontal="right" vertical="center"/>
    </xf>
    <xf numFmtId="4" fontId="19" fillId="0" borderId="64" xfId="0" applyNumberFormat="1" applyFont="1" applyBorder="1" applyAlignment="1">
      <alignment horizontal="right" vertical="center" wrapText="1"/>
    </xf>
    <xf numFmtId="0" fontId="19" fillId="0" borderId="19" xfId="0" applyFont="1" applyBorder="1" applyAlignment="1">
      <alignment horizontal="justify" vertical="center" wrapText="1"/>
    </xf>
    <xf numFmtId="0" fontId="19" fillId="0" borderId="28" xfId="0" applyFont="1" applyBorder="1" applyAlignment="1">
      <alignment vertical="center"/>
    </xf>
    <xf numFmtId="0" fontId="31" fillId="0" borderId="28" xfId="0" applyFont="1" applyBorder="1" applyAlignment="1">
      <alignment horizontal="right" vertical="center"/>
    </xf>
    <xf numFmtId="4" fontId="19" fillId="0" borderId="65" xfId="0" applyNumberFormat="1" applyFont="1" applyBorder="1" applyAlignment="1">
      <alignment horizontal="right" vertical="center" wrapText="1"/>
    </xf>
    <xf numFmtId="0" fontId="19" fillId="0" borderId="54" xfId="0" applyFont="1" applyBorder="1" applyAlignment="1">
      <alignment horizontal="justify" vertical="center"/>
    </xf>
    <xf numFmtId="0" fontId="19" fillId="0" borderId="29" xfId="0" applyFont="1" applyBorder="1" applyAlignment="1">
      <alignment vertical="center"/>
    </xf>
    <xf numFmtId="0" fontId="31" fillId="0" borderId="29" xfId="0" applyFont="1" applyBorder="1" applyAlignment="1">
      <alignment horizontal="right" vertical="center"/>
    </xf>
    <xf numFmtId="4" fontId="23" fillId="0" borderId="66" xfId="0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justify" vertical="center"/>
    </xf>
    <xf numFmtId="4" fontId="39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4" fontId="43" fillId="0" borderId="0" xfId="0" applyNumberFormat="1" applyFont="1" applyAlignment="1">
      <alignment vertical="center"/>
    </xf>
    <xf numFmtId="0" fontId="43" fillId="0" borderId="0" xfId="0" applyFont="1" applyAlignment="1">
      <alignment vertical="center"/>
    </xf>
    <xf numFmtId="0" fontId="43" fillId="0" borderId="0" xfId="52" applyFont="1" applyAlignment="1">
      <alignment vertical="center"/>
    </xf>
    <xf numFmtId="0" fontId="45" fillId="0" borderId="0" xfId="52" applyFont="1" applyAlignment="1">
      <alignment horizontal="left" vertical="center"/>
    </xf>
    <xf numFmtId="2" fontId="45" fillId="0" borderId="0" xfId="0" applyNumberFormat="1" applyFont="1" applyAlignment="1">
      <alignment horizontal="right" vertical="center"/>
    </xf>
    <xf numFmtId="4" fontId="43" fillId="0" borderId="0" xfId="52" applyNumberFormat="1" applyFont="1" applyAlignment="1">
      <alignment vertical="center"/>
    </xf>
    <xf numFmtId="2" fontId="45" fillId="0" borderId="0" xfId="0" applyNumberFormat="1" applyFont="1" applyAlignment="1">
      <alignment vertical="center"/>
    </xf>
    <xf numFmtId="4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2" fontId="43" fillId="0" borderId="0" xfId="0" applyNumberFormat="1" applyFont="1" applyAlignment="1">
      <alignment vertical="center"/>
    </xf>
    <xf numFmtId="0" fontId="43" fillId="0" borderId="76" xfId="0" applyFont="1" applyBorder="1" applyAlignment="1">
      <alignment horizontal="center" vertical="center" textRotation="90" wrapText="1"/>
    </xf>
    <xf numFmtId="0" fontId="43" fillId="0" borderId="77" xfId="0" applyFont="1" applyBorder="1" applyAlignment="1">
      <alignment horizontal="center" vertical="center" textRotation="90" wrapText="1"/>
    </xf>
    <xf numFmtId="3" fontId="43" fillId="0" borderId="20" xfId="0" applyNumberFormat="1" applyFont="1" applyBorder="1" applyAlignment="1">
      <alignment horizontal="center" vertical="center" wrapText="1"/>
    </xf>
    <xf numFmtId="3" fontId="43" fillId="0" borderId="21" xfId="0" applyNumberFormat="1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43" fillId="0" borderId="20" xfId="0" applyFont="1" applyBorder="1" applyAlignment="1">
      <alignment horizontal="center" vertical="center" wrapText="1"/>
    </xf>
    <xf numFmtId="0" fontId="46" fillId="0" borderId="38" xfId="0" applyFont="1" applyBorder="1" applyAlignment="1">
      <alignment vertical="center" wrapText="1"/>
    </xf>
    <xf numFmtId="0" fontId="46" fillId="0" borderId="39" xfId="0" applyFont="1" applyBorder="1" applyAlignment="1">
      <alignment vertical="center" wrapText="1"/>
    </xf>
    <xf numFmtId="0" fontId="46" fillId="0" borderId="40" xfId="0" applyFont="1" applyBorder="1" applyAlignment="1">
      <alignment vertical="center"/>
    </xf>
    <xf numFmtId="0" fontId="46" fillId="0" borderId="40" xfId="0" applyFont="1" applyBorder="1" applyAlignment="1">
      <alignment horizontal="right" vertical="center"/>
    </xf>
    <xf numFmtId="9" fontId="46" fillId="0" borderId="41" xfId="0" applyNumberFormat="1" applyFont="1" applyBorder="1" applyAlignment="1">
      <alignment horizontal="left" vertical="center"/>
    </xf>
    <xf numFmtId="4" fontId="47" fillId="0" borderId="42" xfId="0" applyNumberFormat="1" applyFont="1" applyBorder="1" applyAlignment="1">
      <alignment vertical="center" wrapText="1"/>
    </xf>
    <xf numFmtId="4" fontId="47" fillId="0" borderId="43" xfId="0" applyNumberFormat="1" applyFont="1" applyBorder="1" applyAlignment="1">
      <alignment vertical="center" wrapText="1"/>
    </xf>
    <xf numFmtId="4" fontId="47" fillId="0" borderId="44" xfId="0" applyNumberFormat="1" applyFont="1" applyBorder="1" applyAlignment="1">
      <alignment vertical="center" wrapText="1"/>
    </xf>
    <xf numFmtId="4" fontId="46" fillId="0" borderId="0" xfId="0" applyNumberFormat="1" applyFont="1" applyAlignment="1">
      <alignment vertical="center"/>
    </xf>
    <xf numFmtId="0" fontId="46" fillId="0" borderId="0" xfId="0" applyFont="1" applyAlignment="1">
      <alignment vertical="center" wrapText="1"/>
    </xf>
    <xf numFmtId="0" fontId="46" fillId="0" borderId="0" xfId="0" applyFont="1" applyAlignment="1">
      <alignment vertical="center"/>
    </xf>
    <xf numFmtId="0" fontId="46" fillId="0" borderId="0" xfId="0" applyFont="1" applyAlignment="1">
      <alignment horizontal="right" vertical="center" wrapText="1"/>
    </xf>
    <xf numFmtId="0" fontId="46" fillId="0" borderId="0" xfId="0" applyFont="1" applyAlignment="1">
      <alignment horizontal="left" vertical="center"/>
    </xf>
    <xf numFmtId="0" fontId="46" fillId="0" borderId="0" xfId="0" applyFont="1" applyAlignment="1">
      <alignment horizontal="center" vertical="center"/>
    </xf>
    <xf numFmtId="10" fontId="31" fillId="0" borderId="27" xfId="0" applyNumberFormat="1" applyFont="1" applyBorder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43" fillId="0" borderId="91" xfId="0" applyFont="1" applyBorder="1" applyAlignment="1">
      <alignment horizontal="center" vertical="center" textRotation="90" wrapText="1"/>
    </xf>
    <xf numFmtId="0" fontId="43" fillId="0" borderId="92" xfId="0" applyFont="1" applyBorder="1" applyAlignment="1">
      <alignment horizontal="center" vertical="center" wrapText="1"/>
    </xf>
    <xf numFmtId="0" fontId="43" fillId="0" borderId="97" xfId="0" applyFont="1" applyBorder="1" applyAlignment="1">
      <alignment horizontal="center" vertical="center" textRotation="90" wrapText="1"/>
    </xf>
    <xf numFmtId="0" fontId="43" fillId="0" borderId="98" xfId="0" applyFont="1" applyBorder="1" applyAlignment="1">
      <alignment horizontal="center" vertical="center" textRotation="90" wrapText="1"/>
    </xf>
    <xf numFmtId="0" fontId="43" fillId="0" borderId="99" xfId="0" applyFont="1" applyBorder="1" applyAlignment="1">
      <alignment horizontal="center" vertical="center" wrapText="1"/>
    </xf>
    <xf numFmtId="0" fontId="43" fillId="0" borderId="100" xfId="0" applyFont="1" applyBorder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43" fillId="0" borderId="0" xfId="52" applyFont="1" applyAlignment="1">
      <alignment vertical="center" wrapText="1"/>
    </xf>
    <xf numFmtId="0" fontId="46" fillId="0" borderId="40" xfId="0" applyFont="1" applyBorder="1" applyAlignment="1">
      <alignment vertical="center" wrapText="1"/>
    </xf>
    <xf numFmtId="3" fontId="46" fillId="0" borderId="85" xfId="0" applyNumberFormat="1" applyFont="1" applyBorder="1" applyAlignment="1">
      <alignment horizontal="center" vertical="center" wrapText="1"/>
    </xf>
    <xf numFmtId="3" fontId="46" fillId="0" borderId="86" xfId="0" applyNumberFormat="1" applyFont="1" applyBorder="1" applyAlignment="1">
      <alignment horizontal="center" vertical="center" wrapText="1"/>
    </xf>
    <xf numFmtId="0" fontId="47" fillId="0" borderId="86" xfId="0" applyFont="1" applyBorder="1" applyAlignment="1">
      <alignment horizontal="center" vertical="center" wrapText="1"/>
    </xf>
    <xf numFmtId="0" fontId="46" fillId="0" borderId="86" xfId="0" applyFont="1" applyBorder="1" applyAlignment="1">
      <alignment horizontal="center" vertical="center" wrapText="1"/>
    </xf>
    <xf numFmtId="0" fontId="46" fillId="0" borderId="87" xfId="0" applyFont="1" applyBorder="1" applyAlignment="1">
      <alignment horizontal="center" vertical="center" wrapText="1"/>
    </xf>
    <xf numFmtId="0" fontId="46" fillId="0" borderId="88" xfId="0" applyFont="1" applyBorder="1" applyAlignment="1">
      <alignment horizontal="center" vertical="center" wrapText="1"/>
    </xf>
    <xf numFmtId="0" fontId="46" fillId="0" borderId="89" xfId="0" applyFont="1" applyBorder="1" applyAlignment="1">
      <alignment horizontal="center" vertical="center" wrapText="1"/>
    </xf>
    <xf numFmtId="0" fontId="46" fillId="0" borderId="101" xfId="0" applyFont="1" applyBorder="1" applyAlignment="1">
      <alignment horizontal="center" vertical="center" wrapText="1"/>
    </xf>
    <xf numFmtId="0" fontId="46" fillId="0" borderId="102" xfId="0" applyFont="1" applyBorder="1" applyAlignment="1">
      <alignment horizontal="center" vertical="center" wrapText="1"/>
    </xf>
    <xf numFmtId="0" fontId="46" fillId="0" borderId="25" xfId="0" applyFont="1" applyBorder="1" applyAlignment="1">
      <alignment horizontal="center" vertical="center"/>
    </xf>
    <xf numFmtId="0" fontId="46" fillId="0" borderId="11" xfId="0" applyFont="1" applyBorder="1" applyAlignment="1">
      <alignment vertical="center"/>
    </xf>
    <xf numFmtId="0" fontId="46" fillId="0" borderId="11" xfId="0" applyFont="1" applyBorder="1" applyAlignment="1">
      <alignment horizontal="center" vertical="center"/>
    </xf>
    <xf numFmtId="166" fontId="46" fillId="0" borderId="26" xfId="0" applyNumberFormat="1" applyFont="1" applyBorder="1" applyAlignment="1">
      <alignment horizontal="center" vertical="center"/>
    </xf>
    <xf numFmtId="166" fontId="46" fillId="0" borderId="15" xfId="0" applyNumberFormat="1" applyFont="1" applyBorder="1" applyAlignment="1">
      <alignment horizontal="center" vertical="center"/>
    </xf>
    <xf numFmtId="166" fontId="46" fillId="0" borderId="93" xfId="0" applyNumberFormat="1" applyFont="1" applyBorder="1" applyAlignment="1">
      <alignment horizontal="center" vertical="center"/>
    </xf>
    <xf numFmtId="166" fontId="46" fillId="0" borderId="84" xfId="0" applyNumberFormat="1" applyFont="1" applyBorder="1" applyAlignment="1">
      <alignment horizontal="center" vertical="center"/>
    </xf>
    <xf numFmtId="166" fontId="46" fillId="0" borderId="16" xfId="0" applyNumberFormat="1" applyFont="1" applyBorder="1" applyAlignment="1">
      <alignment horizontal="center" vertical="center"/>
    </xf>
    <xf numFmtId="0" fontId="46" fillId="0" borderId="0" xfId="69" applyFont="1" applyAlignment="1">
      <alignment vertical="center" wrapText="1"/>
    </xf>
    <xf numFmtId="2" fontId="46" fillId="0" borderId="12" xfId="0" applyNumberFormat="1" applyFont="1" applyBorder="1" applyAlignment="1">
      <alignment horizontal="center" vertical="center"/>
    </xf>
    <xf numFmtId="1" fontId="46" fillId="0" borderId="12" xfId="0" applyNumberFormat="1" applyFont="1" applyBorder="1" applyAlignment="1">
      <alignment horizontal="center" vertical="center"/>
    </xf>
    <xf numFmtId="0" fontId="46" fillId="0" borderId="86" xfId="0" applyFont="1" applyBorder="1" applyAlignment="1">
      <alignment vertical="center"/>
    </xf>
    <xf numFmtId="166" fontId="46" fillId="0" borderId="88" xfId="0" applyNumberFormat="1" applyFont="1" applyBorder="1" applyAlignment="1">
      <alignment horizontal="center" vertical="center"/>
    </xf>
    <xf numFmtId="166" fontId="46" fillId="0" borderId="86" xfId="0" applyNumberFormat="1" applyFont="1" applyBorder="1" applyAlignment="1">
      <alignment horizontal="center" vertical="center"/>
    </xf>
    <xf numFmtId="166" fontId="46" fillId="0" borderId="89" xfId="0" applyNumberFormat="1" applyFont="1" applyBorder="1" applyAlignment="1">
      <alignment horizontal="center" vertical="center"/>
    </xf>
    <xf numFmtId="166" fontId="46" fillId="0" borderId="101" xfId="0" applyNumberFormat="1" applyFont="1" applyBorder="1" applyAlignment="1">
      <alignment horizontal="center" vertical="center"/>
    </xf>
    <xf numFmtId="169" fontId="46" fillId="0" borderId="87" xfId="0" applyNumberFormat="1" applyFont="1" applyBorder="1" applyAlignment="1">
      <alignment horizontal="center" vertical="center"/>
    </xf>
    <xf numFmtId="0" fontId="46" fillId="0" borderId="11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 wrapText="1"/>
    </xf>
    <xf numFmtId="0" fontId="19" fillId="0" borderId="70" xfId="0" applyFont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 wrapText="1"/>
    </xf>
    <xf numFmtId="0" fontId="19" fillId="0" borderId="72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 textRotation="90" wrapText="1"/>
    </xf>
    <xf numFmtId="0" fontId="19" fillId="0" borderId="73" xfId="0" applyFont="1" applyBorder="1" applyAlignment="1">
      <alignment horizontal="center" vertical="center" textRotation="90" wrapText="1"/>
    </xf>
    <xf numFmtId="0" fontId="19" fillId="0" borderId="74" xfId="0" applyFont="1" applyBorder="1" applyAlignment="1">
      <alignment horizontal="center" vertical="center" wrapText="1"/>
    </xf>
    <xf numFmtId="0" fontId="19" fillId="0" borderId="75" xfId="0" applyFont="1" applyBorder="1" applyAlignment="1">
      <alignment horizontal="left" vertical="center" wrapText="1"/>
    </xf>
    <xf numFmtId="0" fontId="19" fillId="0" borderId="67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46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5" fillId="0" borderId="30" xfId="0" applyFont="1" applyBorder="1" applyAlignment="1">
      <alignment horizontal="center" vertical="center" wrapText="1"/>
    </xf>
    <xf numFmtId="0" fontId="43" fillId="0" borderId="83" xfId="0" applyFont="1" applyBorder="1" applyAlignment="1">
      <alignment horizontal="center" vertical="center" wrapText="1"/>
    </xf>
    <xf numFmtId="4" fontId="43" fillId="0" borderId="30" xfId="0" applyNumberFormat="1" applyFont="1" applyBorder="1" applyAlignment="1">
      <alignment horizontal="center" vertical="center"/>
    </xf>
    <xf numFmtId="0" fontId="43" fillId="0" borderId="82" xfId="0" applyFont="1" applyBorder="1" applyAlignment="1">
      <alignment horizontal="center" vertical="center" textRotation="90" wrapText="1"/>
    </xf>
    <xf numFmtId="0" fontId="43" fillId="0" borderId="78" xfId="0" applyFont="1" applyBorder="1" applyAlignment="1">
      <alignment horizontal="center" vertical="center" wrapText="1"/>
    </xf>
    <xf numFmtId="0" fontId="43" fillId="0" borderId="90" xfId="0" applyFont="1" applyBorder="1" applyAlignment="1">
      <alignment horizontal="center" vertical="center" wrapText="1"/>
    </xf>
    <xf numFmtId="4" fontId="46" fillId="0" borderId="37" xfId="0" applyNumberFormat="1" applyFont="1" applyBorder="1" applyAlignment="1">
      <alignment vertical="center" wrapText="1"/>
    </xf>
    <xf numFmtId="4" fontId="43" fillId="0" borderId="79" xfId="0" applyNumberFormat="1" applyFont="1" applyBorder="1" applyAlignment="1">
      <alignment horizontal="center" vertical="center" wrapText="1"/>
    </xf>
    <xf numFmtId="4" fontId="43" fillId="0" borderId="80" xfId="0" applyNumberFormat="1" applyFont="1" applyBorder="1" applyAlignment="1">
      <alignment horizontal="center" vertical="center" wrapText="1"/>
    </xf>
    <xf numFmtId="0" fontId="43" fillId="0" borderId="81" xfId="0" applyFont="1" applyBorder="1" applyAlignment="1">
      <alignment horizontal="center" vertical="center" wrapText="1"/>
    </xf>
    <xf numFmtId="0" fontId="43" fillId="0" borderId="81" xfId="0" applyFont="1" applyBorder="1" applyAlignment="1">
      <alignment horizontal="center" vertical="center" textRotation="90" wrapText="1"/>
    </xf>
    <xf numFmtId="0" fontId="43" fillId="0" borderId="94" xfId="0" applyFont="1" applyBorder="1" applyAlignment="1">
      <alignment horizontal="center" vertical="center" wrapText="1"/>
    </xf>
    <xf numFmtId="0" fontId="43" fillId="0" borderId="95" xfId="0" applyFont="1" applyBorder="1" applyAlignment="1">
      <alignment horizontal="center" vertical="center" wrapText="1"/>
    </xf>
    <xf numFmtId="0" fontId="43" fillId="0" borderId="96" xfId="0" applyFont="1" applyBorder="1" applyAlignment="1">
      <alignment horizontal="center" vertical="center" wrapText="1"/>
    </xf>
    <xf numFmtId="2" fontId="46" fillId="0" borderId="87" xfId="0" applyNumberFormat="1" applyFont="1" applyBorder="1" applyAlignment="1">
      <alignment horizontal="center" vertical="center"/>
    </xf>
  </cellXfs>
  <cellStyles count="85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 2" xfId="28" xr:uid="{00000000-0005-0000-0000-00001B000000}"/>
    <cellStyle name="Comma 2 2" xfId="29" xr:uid="{00000000-0005-0000-0000-00001C000000}"/>
    <cellStyle name="Comma 2 3" xfId="30" xr:uid="{00000000-0005-0000-0000-00001D000000}"/>
    <cellStyle name="Comma 3" xfId="73" xr:uid="{00000000-0005-0000-0000-00001E000000}"/>
    <cellStyle name="Comma 3 2" xfId="80" xr:uid="{00000000-0005-0000-0000-00001E000000}"/>
    <cellStyle name="Comma 3 3" xfId="84" xr:uid="{00000000-0005-0000-0000-00001E000000}"/>
    <cellStyle name="Currency 2" xfId="31" xr:uid="{00000000-0005-0000-0000-00001F000000}"/>
    <cellStyle name="Currency 3" xfId="32" xr:uid="{00000000-0005-0000-0000-000020000000}"/>
    <cellStyle name="Excel Built-in Normal" xfId="33" xr:uid="{00000000-0005-0000-0000-000021000000}"/>
    <cellStyle name="Explanatory Text 2" xfId="34" xr:uid="{00000000-0005-0000-0000-000022000000}"/>
    <cellStyle name="Good 2" xfId="35" xr:uid="{00000000-0005-0000-0000-000023000000}"/>
    <cellStyle name="Heading 1 2" xfId="36" xr:uid="{00000000-0005-0000-0000-000024000000}"/>
    <cellStyle name="Heading 2 2" xfId="37" xr:uid="{00000000-0005-0000-0000-000025000000}"/>
    <cellStyle name="Heading 3 2" xfId="38" xr:uid="{00000000-0005-0000-0000-000026000000}"/>
    <cellStyle name="Heading 4 2" xfId="39" xr:uid="{00000000-0005-0000-0000-000027000000}"/>
    <cellStyle name="Hyperlink 2" xfId="72" xr:uid="{00000000-0005-0000-0000-000028000000}"/>
    <cellStyle name="Input 2" xfId="40" xr:uid="{00000000-0005-0000-0000-000029000000}"/>
    <cellStyle name="Linked Cell 2" xfId="41" xr:uid="{00000000-0005-0000-0000-00002A000000}"/>
    <cellStyle name="Neutral 2" xfId="42" xr:uid="{00000000-0005-0000-0000-00002B000000}"/>
    <cellStyle name="Normal" xfId="0" builtinId="0"/>
    <cellStyle name="Normal 13" xfId="43" xr:uid="{00000000-0005-0000-0000-00002D000000}"/>
    <cellStyle name="Normal 14" xfId="44" xr:uid="{00000000-0005-0000-0000-00002E000000}"/>
    <cellStyle name="Normal 14 2" xfId="45" xr:uid="{00000000-0005-0000-0000-00002F000000}"/>
    <cellStyle name="Normal 148" xfId="46" xr:uid="{00000000-0005-0000-0000-000030000000}"/>
    <cellStyle name="Normal 2" xfId="47" xr:uid="{00000000-0005-0000-0000-000031000000}"/>
    <cellStyle name="Normal 3" xfId="48" xr:uid="{00000000-0005-0000-0000-000032000000}"/>
    <cellStyle name="Normal 3 2" xfId="49" xr:uid="{00000000-0005-0000-0000-000033000000}"/>
    <cellStyle name="Normal 3 3" xfId="75" xr:uid="{00000000-0005-0000-0000-000032000000}"/>
    <cellStyle name="Normal 4" xfId="50" xr:uid="{00000000-0005-0000-0000-000034000000}"/>
    <cellStyle name="Normal 5" xfId="69" xr:uid="{00000000-0005-0000-0000-000035000000}"/>
    <cellStyle name="Normal 5 2" xfId="77" xr:uid="{00000000-0005-0000-0000-000035000000}"/>
    <cellStyle name="Normal 6" xfId="70" xr:uid="{00000000-0005-0000-0000-000036000000}"/>
    <cellStyle name="Normal 6 2" xfId="78" xr:uid="{00000000-0005-0000-0000-000036000000}"/>
    <cellStyle name="Normal 6 3" xfId="82" xr:uid="{00000000-0005-0000-0000-000036000000}"/>
    <cellStyle name="Normal 8" xfId="51" xr:uid="{00000000-0005-0000-0000-000037000000}"/>
    <cellStyle name="Normal_Sheet1" xfId="52" xr:uid="{00000000-0005-0000-0000-000038000000}"/>
    <cellStyle name="Note 2" xfId="53" xr:uid="{00000000-0005-0000-0000-000039000000}"/>
    <cellStyle name="Output 2" xfId="54" xr:uid="{00000000-0005-0000-0000-00003A000000}"/>
    <cellStyle name="Parastais 6" xfId="81" xr:uid="{00000000-0005-0000-0000-00003B000000}"/>
    <cellStyle name="Parastais_Lapa1" xfId="55" xr:uid="{00000000-0005-0000-0000-00003B000000}"/>
    <cellStyle name="Parasts 2" xfId="56" xr:uid="{00000000-0005-0000-0000-00003C000000}"/>
    <cellStyle name="Parasts 2 2" xfId="76" xr:uid="{00000000-0005-0000-0000-00003D000000}"/>
    <cellStyle name="Parasts 3" xfId="57" xr:uid="{00000000-0005-0000-0000-00003D000000}"/>
    <cellStyle name="Percent 2" xfId="58" xr:uid="{00000000-0005-0000-0000-00003E000000}"/>
    <cellStyle name="Percent 2 2" xfId="59" xr:uid="{00000000-0005-0000-0000-00003F000000}"/>
    <cellStyle name="Percent 2 2 2" xfId="60" xr:uid="{00000000-0005-0000-0000-000040000000}"/>
    <cellStyle name="Percent 2 3" xfId="61" xr:uid="{00000000-0005-0000-0000-000041000000}"/>
    <cellStyle name="Percent 3" xfId="62" xr:uid="{00000000-0005-0000-0000-000042000000}"/>
    <cellStyle name="Percent 4" xfId="71" xr:uid="{00000000-0005-0000-0000-000043000000}"/>
    <cellStyle name="Percent 4 2" xfId="79" xr:uid="{00000000-0005-0000-0000-000044000000}"/>
    <cellStyle name="Percent 4 3" xfId="83" xr:uid="{00000000-0005-0000-0000-000044000000}"/>
    <cellStyle name="Stils 1" xfId="74" xr:uid="{00000000-0005-0000-0000-000044000000}"/>
    <cellStyle name="Style 1" xfId="63" xr:uid="{00000000-0005-0000-0000-000045000000}"/>
    <cellStyle name="Title 2" xfId="64" xr:uid="{00000000-0005-0000-0000-000046000000}"/>
    <cellStyle name="Total 2" xfId="65" xr:uid="{00000000-0005-0000-0000-000047000000}"/>
    <cellStyle name="Warning Text 2" xfId="66" xr:uid="{00000000-0005-0000-0000-000048000000}"/>
    <cellStyle name="Обычный_33. OZOLNIEKU NOVADA DOME_OZO SKOLA_TELPU, GAITENU, KAPNU TELPU REMONTS_TAME_VADIMS_2011_02_25_melnraksts" xfId="67" xr:uid="{00000000-0005-0000-0000-000049000000}"/>
    <cellStyle name="Стиль 1" xfId="68" xr:uid="{00000000-0005-0000-0000-00004A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esturs/Documents/1_Iepirkumi_PIL_9/biroja_remonts/7_pielik_lokala_tame_biroja_jumta_remonts_KN2024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tame"/>
      <sheetName val="Kopsav. Nr.1"/>
      <sheetName val="Tāme AR BK"/>
    </sheetNames>
    <sheetDataSet>
      <sheetData sheetId="0"/>
      <sheetData sheetId="1">
        <row r="10">
          <cell r="A10" t="str">
            <v>Objekta nosaukums: Kantora telpu pārbūves izmaiņas</v>
          </cell>
        </row>
        <row r="11">
          <cell r="A11" t="str">
            <v>Būves nosaukums: Biroja ēka</v>
          </cell>
        </row>
        <row r="12">
          <cell r="A12" t="str">
            <v>Objekta adrese: Rāmavas iela 17, Rāmava, kadastra apz. 80700070914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B1:F51"/>
  <sheetViews>
    <sheetView zoomScale="90" zoomScaleNormal="90" workbookViewId="0">
      <selection activeCell="J19" sqref="J19"/>
    </sheetView>
  </sheetViews>
  <sheetFormatPr defaultColWidth="9.140625" defaultRowHeight="12.75" x14ac:dyDescent="0.2"/>
  <cols>
    <col min="1" max="1" width="2.85546875" style="2" customWidth="1"/>
    <col min="2" max="2" width="17.7109375" style="2" customWidth="1"/>
    <col min="3" max="3" width="44.7109375" style="2" customWidth="1"/>
    <col min="4" max="4" width="23.7109375" style="2" customWidth="1"/>
    <col min="5" max="5" width="14" style="2" customWidth="1"/>
    <col min="6" max="16384" width="9.140625" style="2"/>
  </cols>
  <sheetData>
    <row r="1" spans="2:4" ht="15" x14ac:dyDescent="0.2">
      <c r="B1" s="12"/>
    </row>
    <row r="2" spans="2:4" ht="15" x14ac:dyDescent="0.2">
      <c r="B2" s="12"/>
    </row>
    <row r="4" spans="2:4" ht="15.75" x14ac:dyDescent="0.2">
      <c r="B4" s="1"/>
    </row>
    <row r="6" spans="2:4" x14ac:dyDescent="0.2">
      <c r="D6" s="13" t="s">
        <v>16</v>
      </c>
    </row>
    <row r="7" spans="2:4" x14ac:dyDescent="0.2">
      <c r="D7" s="14"/>
    </row>
    <row r="8" spans="2:4" x14ac:dyDescent="0.2">
      <c r="D8" s="13" t="s">
        <v>17</v>
      </c>
    </row>
    <row r="9" spans="2:4" ht="15.75" x14ac:dyDescent="0.2">
      <c r="D9" s="4" t="s">
        <v>0</v>
      </c>
    </row>
    <row r="10" spans="2:4" ht="15.75" x14ac:dyDescent="0.2">
      <c r="D10" s="4" t="s">
        <v>1</v>
      </c>
    </row>
    <row r="11" spans="2:4" ht="18.75" x14ac:dyDescent="0.2">
      <c r="C11" s="15" t="s">
        <v>43</v>
      </c>
      <c r="D11" s="15"/>
    </row>
    <row r="12" spans="2:4" ht="15.75" x14ac:dyDescent="0.2">
      <c r="B12" s="5" t="str">
        <f>'Kopsav. Nr.1'!$A$10</f>
        <v>Objekta nosaukums: Biroja telpu pārbūves izmaiņas</v>
      </c>
      <c r="C12" s="3" t="s">
        <v>76</v>
      </c>
      <c r="D12" s="120"/>
    </row>
    <row r="13" spans="2:4" ht="20.25" customHeight="1" x14ac:dyDescent="0.2">
      <c r="B13" s="5" t="str">
        <f>'Kopsav. Nr.1'!$A$11</f>
        <v>Būves nosaukums: Biroja ēka</v>
      </c>
      <c r="C13" s="16"/>
      <c r="D13" s="16"/>
    </row>
    <row r="14" spans="2:4" ht="20.25" customHeight="1" x14ac:dyDescent="0.2">
      <c r="B14" s="5" t="str">
        <f>'Kopsav. Nr.1'!$A$12</f>
        <v>Objekta adrese: Rāmavas iela 17, Rāmava, kadastra apz. 80700070914</v>
      </c>
      <c r="C14" s="16"/>
      <c r="D14" s="16"/>
    </row>
    <row r="15" spans="2:4" ht="20.25" customHeight="1" x14ac:dyDescent="0.2">
      <c r="B15" s="5">
        <f>'Kopsav. Nr.1'!$A$13</f>
        <v>0</v>
      </c>
    </row>
    <row r="16" spans="2:4" ht="16.5" thickBot="1" x14ac:dyDescent="0.25">
      <c r="C16" s="4"/>
    </row>
    <row r="17" spans="2:6" ht="30" customHeight="1" thickBot="1" x14ac:dyDescent="0.25">
      <c r="B17" s="17" t="s">
        <v>2</v>
      </c>
      <c r="C17" s="18" t="s">
        <v>3</v>
      </c>
      <c r="D17" s="19" t="s">
        <v>41</v>
      </c>
    </row>
    <row r="18" spans="2:6" ht="15.75" x14ac:dyDescent="0.2">
      <c r="B18" s="20"/>
      <c r="C18" s="21"/>
      <c r="D18" s="22"/>
    </row>
    <row r="19" spans="2:6" ht="50.25" customHeight="1" x14ac:dyDescent="0.2">
      <c r="B19" s="23">
        <v>1</v>
      </c>
      <c r="C19" s="24" t="s">
        <v>52</v>
      </c>
      <c r="D19" s="25">
        <f>'Kopsav. Nr.1'!E26</f>
        <v>0</v>
      </c>
      <c r="F19" s="26"/>
    </row>
    <row r="20" spans="2:6" ht="16.5" thickBot="1" x14ac:dyDescent="0.25">
      <c r="B20" s="27"/>
      <c r="C20" s="28"/>
      <c r="D20" s="29"/>
    </row>
    <row r="21" spans="2:6" ht="16.5" thickBot="1" x14ac:dyDescent="0.25">
      <c r="B21" s="30"/>
      <c r="C21" s="31" t="s">
        <v>4</v>
      </c>
      <c r="D21" s="32">
        <f>SUM(D19:D20)</f>
        <v>0</v>
      </c>
    </row>
    <row r="22" spans="2:6" ht="19.5" thickBot="1" x14ac:dyDescent="0.25">
      <c r="B22" s="33"/>
      <c r="C22" s="7"/>
      <c r="D22" s="34"/>
    </row>
    <row r="23" spans="2:6" ht="16.5" thickBot="1" x14ac:dyDescent="0.25">
      <c r="B23" s="35"/>
      <c r="C23" s="36" t="s">
        <v>42</v>
      </c>
      <c r="D23" s="37">
        <f>D21*21%</f>
        <v>0</v>
      </c>
    </row>
    <row r="24" spans="2:6" ht="18.75" x14ac:dyDescent="0.2">
      <c r="B24" s="33"/>
      <c r="D24" s="4"/>
    </row>
    <row r="25" spans="2:6" ht="18.75" x14ac:dyDescent="0.2">
      <c r="B25" s="33"/>
      <c r="C25" s="38" t="s">
        <v>14</v>
      </c>
      <c r="D25" s="39">
        <f>SUM(D21:D24)</f>
        <v>0</v>
      </c>
    </row>
    <row r="26" spans="2:6" ht="15" x14ac:dyDescent="0.2">
      <c r="B26" s="40"/>
      <c r="C26" s="5"/>
      <c r="D26" s="5"/>
    </row>
    <row r="27" spans="2:6" ht="18.75" x14ac:dyDescent="0.2">
      <c r="B27" s="33"/>
    </row>
    <row r="28" spans="2:6" ht="21.75" customHeight="1" x14ac:dyDescent="0.2">
      <c r="B28" s="40" t="s">
        <v>62</v>
      </c>
      <c r="C28" s="5"/>
    </row>
    <row r="29" spans="2:6" ht="20.25" customHeight="1" x14ac:dyDescent="0.2">
      <c r="B29" s="157" t="s">
        <v>28</v>
      </c>
      <c r="C29" s="157"/>
      <c r="D29" s="41"/>
    </row>
    <row r="30" spans="2:6" ht="20.25" customHeight="1" x14ac:dyDescent="0.2">
      <c r="B30" s="40"/>
      <c r="C30" s="86"/>
      <c r="D30" s="41"/>
    </row>
    <row r="31" spans="2:6" ht="20.25" customHeight="1" x14ac:dyDescent="0.2">
      <c r="B31" s="86"/>
      <c r="C31" s="86"/>
      <c r="D31" s="41"/>
    </row>
    <row r="32" spans="2:6" ht="15" x14ac:dyDescent="0.2">
      <c r="B32" s="40" t="s">
        <v>61</v>
      </c>
      <c r="C32" s="6"/>
      <c r="D32" s="5"/>
    </row>
    <row r="33" spans="2:4" ht="15" x14ac:dyDescent="0.2">
      <c r="B33" s="42"/>
      <c r="C33" s="6"/>
      <c r="D33" s="5"/>
    </row>
    <row r="34" spans="2:4" ht="15" x14ac:dyDescent="0.2">
      <c r="B34" s="5"/>
      <c r="C34" s="86"/>
      <c r="D34" s="3"/>
    </row>
    <row r="35" spans="2:4" ht="15" x14ac:dyDescent="0.2">
      <c r="B35" s="157"/>
      <c r="C35" s="157"/>
      <c r="D35" s="3"/>
    </row>
    <row r="36" spans="2:4" ht="20.25" customHeight="1" x14ac:dyDescent="0.2">
      <c r="B36" s="40"/>
      <c r="C36" s="86"/>
      <c r="D36" s="3"/>
    </row>
    <row r="37" spans="2:4" ht="23.25" customHeight="1" x14ac:dyDescent="0.2">
      <c r="B37" s="4"/>
      <c r="C37" s="3"/>
    </row>
    <row r="38" spans="2:4" ht="15.75" x14ac:dyDescent="0.2">
      <c r="B38" s="1"/>
      <c r="C38" s="3"/>
    </row>
    <row r="39" spans="2:4" ht="35.25" customHeight="1" x14ac:dyDescent="0.2"/>
    <row r="40" spans="2:4" ht="20.25" customHeight="1" x14ac:dyDescent="0.2">
      <c r="C40" s="3"/>
      <c r="D40" s="3"/>
    </row>
    <row r="51" ht="12.75" customHeight="1" x14ac:dyDescent="0.2"/>
  </sheetData>
  <sheetProtection selectLockedCells="1" selectUnlockedCells="1"/>
  <mergeCells count="2">
    <mergeCell ref="B29:C29"/>
    <mergeCell ref="B35:C35"/>
  </mergeCells>
  <phoneticPr fontId="28" type="noConversion"/>
  <printOptions horizontalCentered="1" verticalCentered="1"/>
  <pageMargins left="0.59055118110236227" right="0.35433070866141736" top="0.98425196850393704" bottom="0.98425196850393704" header="0.51181102362204722" footer="0.51181102362204722"/>
  <pageSetup paperSize="9" firstPageNumber="0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K46"/>
  <sheetViews>
    <sheetView zoomScale="90" zoomScaleNormal="90" workbookViewId="0">
      <selection activeCell="P32" sqref="P32"/>
    </sheetView>
  </sheetViews>
  <sheetFormatPr defaultColWidth="9.140625" defaultRowHeight="12.75" x14ac:dyDescent="0.2"/>
  <cols>
    <col min="1" max="2" width="9.140625" style="2"/>
    <col min="3" max="3" width="42.28515625" style="2" customWidth="1"/>
    <col min="4" max="4" width="9.140625" style="2"/>
    <col min="5" max="5" width="11.85546875" style="2" customWidth="1"/>
    <col min="6" max="6" width="10.140625" style="2" customWidth="1"/>
    <col min="7" max="7" width="10.7109375" style="2" customWidth="1"/>
    <col min="8" max="8" width="9.140625" style="2"/>
    <col min="9" max="9" width="11.7109375" style="2" customWidth="1"/>
    <col min="10" max="10" width="12" style="2" customWidth="1"/>
    <col min="11" max="11" width="12.7109375" style="2" customWidth="1"/>
    <col min="12" max="16384" width="9.140625" style="2"/>
  </cols>
  <sheetData>
    <row r="1" spans="1:9" ht="15.75" x14ac:dyDescent="0.2">
      <c r="A1" s="44"/>
      <c r="I1" s="13" t="s">
        <v>16</v>
      </c>
    </row>
    <row r="2" spans="1:9" ht="15.75" x14ac:dyDescent="0.2">
      <c r="A2" s="44"/>
      <c r="I2" s="14"/>
    </row>
    <row r="3" spans="1:9" ht="15.75" x14ac:dyDescent="0.2">
      <c r="A3" s="44"/>
      <c r="I3" s="13" t="s">
        <v>17</v>
      </c>
    </row>
    <row r="4" spans="1:9" ht="15.75" x14ac:dyDescent="0.2">
      <c r="I4" s="4" t="s">
        <v>0</v>
      </c>
    </row>
    <row r="5" spans="1:9" ht="15.75" x14ac:dyDescent="0.2">
      <c r="I5" s="4" t="s">
        <v>1</v>
      </c>
    </row>
    <row r="6" spans="1:9" ht="18.75" x14ac:dyDescent="0.2">
      <c r="C6" s="158" t="s">
        <v>44</v>
      </c>
      <c r="D6" s="158"/>
      <c r="E6" s="158"/>
      <c r="F6" s="158"/>
      <c r="G6" s="158"/>
      <c r="H6" s="158"/>
      <c r="I6" s="43"/>
    </row>
    <row r="7" spans="1:9" ht="15.75" x14ac:dyDescent="0.2">
      <c r="A7" s="165" t="s">
        <v>76</v>
      </c>
      <c r="B7" s="165"/>
      <c r="C7" s="165"/>
      <c r="D7" s="165"/>
      <c r="E7" s="165"/>
      <c r="F7" s="165"/>
      <c r="G7" s="165"/>
      <c r="H7" s="165"/>
      <c r="I7" s="165"/>
    </row>
    <row r="8" spans="1:9" ht="15.75" x14ac:dyDescent="0.2">
      <c r="A8" s="7"/>
      <c r="B8" s="7"/>
      <c r="C8" s="159" t="s">
        <v>22</v>
      </c>
      <c r="D8" s="159"/>
      <c r="E8" s="159"/>
      <c r="F8" s="159"/>
      <c r="G8" s="159"/>
      <c r="H8" s="159"/>
      <c r="I8" s="159"/>
    </row>
    <row r="9" spans="1:9" ht="15.75" x14ac:dyDescent="0.2">
      <c r="A9" s="5"/>
      <c r="B9" s="7"/>
      <c r="C9" s="3"/>
      <c r="D9" s="3"/>
      <c r="E9" s="3"/>
      <c r="F9" s="3"/>
      <c r="G9" s="3"/>
      <c r="H9" s="3"/>
      <c r="I9" s="3"/>
    </row>
    <row r="10" spans="1:9" ht="15.75" x14ac:dyDescent="0.2">
      <c r="A10" s="7" t="s">
        <v>50</v>
      </c>
      <c r="C10" s="1" t="s">
        <v>63</v>
      </c>
      <c r="D10" s="1"/>
      <c r="E10" s="1"/>
      <c r="F10" s="1"/>
      <c r="G10" s="1"/>
      <c r="H10" s="1"/>
      <c r="I10" s="1"/>
    </row>
    <row r="11" spans="1:9" ht="15.75" x14ac:dyDescent="0.2">
      <c r="A11" s="1" t="s">
        <v>46</v>
      </c>
      <c r="B11" s="7"/>
      <c r="C11" s="1"/>
      <c r="D11" s="1"/>
      <c r="E11" s="1"/>
      <c r="F11" s="1"/>
      <c r="G11" s="1"/>
      <c r="H11" s="1"/>
      <c r="I11" s="1"/>
    </row>
    <row r="12" spans="1:9" ht="15.75" x14ac:dyDescent="0.2">
      <c r="A12" s="1" t="s">
        <v>45</v>
      </c>
      <c r="B12" s="8"/>
      <c r="C12" s="7"/>
      <c r="D12" s="7"/>
      <c r="E12" s="7"/>
      <c r="F12" s="7"/>
      <c r="G12" s="7"/>
      <c r="H12" s="7"/>
      <c r="I12" s="7"/>
    </row>
    <row r="13" spans="1:9" ht="15.75" x14ac:dyDescent="0.2">
      <c r="A13" s="1"/>
      <c r="B13" s="8"/>
      <c r="C13" s="7"/>
      <c r="D13" s="7"/>
      <c r="E13" s="7"/>
      <c r="F13" s="7"/>
      <c r="G13" s="7"/>
      <c r="H13" s="7"/>
      <c r="I13" s="7"/>
    </row>
    <row r="14" spans="1:9" ht="15.75" x14ac:dyDescent="0.2">
      <c r="A14" s="5"/>
      <c r="B14" s="8"/>
      <c r="C14" s="7"/>
      <c r="D14" s="7"/>
      <c r="E14" s="7"/>
      <c r="F14" s="7"/>
      <c r="G14" s="7"/>
      <c r="H14" s="7"/>
      <c r="I14" s="7"/>
    </row>
    <row r="15" spans="1:9" ht="15.75" x14ac:dyDescent="0.2">
      <c r="A15" s="8"/>
      <c r="B15" s="7"/>
      <c r="C15" s="13" t="s">
        <v>21</v>
      </c>
      <c r="D15" s="13"/>
      <c r="E15" s="45">
        <f>E26</f>
        <v>0</v>
      </c>
      <c r="F15" s="4"/>
      <c r="G15" s="4"/>
      <c r="H15" s="4"/>
      <c r="I15" s="4"/>
    </row>
    <row r="16" spans="1:9" ht="16.5" thickBot="1" x14ac:dyDescent="0.25">
      <c r="A16" s="8"/>
      <c r="B16" s="7"/>
      <c r="C16" s="13" t="s">
        <v>5</v>
      </c>
      <c r="D16" s="13"/>
      <c r="E16" s="45">
        <f>I22</f>
        <v>0</v>
      </c>
      <c r="F16" s="4"/>
      <c r="G16" s="4"/>
      <c r="H16" s="4"/>
      <c r="I16" s="4"/>
    </row>
    <row r="17" spans="1:11" ht="13.5" customHeight="1" thickBot="1" x14ac:dyDescent="0.25">
      <c r="A17" s="166" t="s">
        <v>2</v>
      </c>
      <c r="B17" s="167" t="s">
        <v>15</v>
      </c>
      <c r="C17" s="168" t="s">
        <v>30</v>
      </c>
      <c r="D17" s="168"/>
      <c r="E17" s="160" t="s">
        <v>29</v>
      </c>
      <c r="F17" s="161" t="s">
        <v>6</v>
      </c>
      <c r="G17" s="162"/>
      <c r="H17" s="162"/>
      <c r="I17" s="163" t="s">
        <v>7</v>
      </c>
    </row>
    <row r="18" spans="1:11" ht="51.75" customHeight="1" thickBot="1" x14ac:dyDescent="0.25">
      <c r="A18" s="166"/>
      <c r="B18" s="167"/>
      <c r="C18" s="168"/>
      <c r="D18" s="168"/>
      <c r="E18" s="160"/>
      <c r="F18" s="46" t="s">
        <v>33</v>
      </c>
      <c r="G18" s="47" t="s">
        <v>31</v>
      </c>
      <c r="H18" s="47" t="s">
        <v>32</v>
      </c>
      <c r="I18" s="164"/>
    </row>
    <row r="19" spans="1:11" x14ac:dyDescent="0.2">
      <c r="A19" s="48"/>
      <c r="B19" s="49"/>
      <c r="C19" s="169"/>
      <c r="D19" s="169"/>
      <c r="E19" s="50"/>
      <c r="F19" s="51"/>
      <c r="G19" s="52"/>
      <c r="H19" s="52"/>
      <c r="I19" s="53"/>
    </row>
    <row r="20" spans="1:11" ht="18" customHeight="1" x14ac:dyDescent="0.2">
      <c r="A20" s="48">
        <v>1</v>
      </c>
      <c r="B20" s="57">
        <v>1</v>
      </c>
      <c r="C20" s="170" t="str">
        <f>'Tāme AR BK'!C4:O4</f>
        <v>Biroja un ražošanas telpu kosmētiskais remonts</v>
      </c>
      <c r="D20" s="170"/>
      <c r="E20" s="58">
        <f>'Tāme AR BK'!P41</f>
        <v>0</v>
      </c>
      <c r="F20" s="54">
        <f>'Tāme AR BK'!M41</f>
        <v>0</v>
      </c>
      <c r="G20" s="55">
        <f>'Tāme AR BK'!N41</f>
        <v>0</v>
      </c>
      <c r="H20" s="55">
        <f>'Tāme AR BK'!O41</f>
        <v>0</v>
      </c>
      <c r="I20" s="56">
        <f>'Tāme AR BK'!L41</f>
        <v>0</v>
      </c>
      <c r="J20" s="85"/>
    </row>
    <row r="21" spans="1:11" ht="13.5" thickBot="1" x14ac:dyDescent="0.25">
      <c r="A21" s="59"/>
      <c r="B21" s="60"/>
      <c r="C21" s="170"/>
      <c r="D21" s="170"/>
      <c r="E21" s="61"/>
      <c r="F21" s="62"/>
      <c r="G21" s="63"/>
      <c r="H21" s="63"/>
      <c r="I21" s="64"/>
      <c r="J21" s="26"/>
    </row>
    <row r="22" spans="1:11" ht="13.5" thickBot="1" x14ac:dyDescent="0.25">
      <c r="A22" s="65"/>
      <c r="B22" s="66"/>
      <c r="C22" s="67" t="s">
        <v>4</v>
      </c>
      <c r="D22" s="67"/>
      <c r="E22" s="68">
        <f>SUM(E19:E21)</f>
        <v>0</v>
      </c>
      <c r="F22" s="69">
        <f>SUM(F19:F21)</f>
        <v>0</v>
      </c>
      <c r="G22" s="70">
        <f>SUM(G19:G21)</f>
        <v>0</v>
      </c>
      <c r="H22" s="70">
        <f>SUM(H19:H21)</f>
        <v>0</v>
      </c>
      <c r="I22" s="71">
        <f>SUM(I19:I21)</f>
        <v>0</v>
      </c>
      <c r="J22" s="26"/>
    </row>
    <row r="23" spans="1:11" x14ac:dyDescent="0.2">
      <c r="A23" s="72"/>
      <c r="B23" s="73"/>
      <c r="C23" s="74" t="s">
        <v>8</v>
      </c>
      <c r="D23" s="118"/>
      <c r="E23" s="75">
        <f>ROUND((E22*D23),3)</f>
        <v>0</v>
      </c>
      <c r="F23" s="13"/>
      <c r="G23" s="13"/>
      <c r="H23" s="13"/>
      <c r="J23" s="26"/>
    </row>
    <row r="24" spans="1:11" ht="13.5" thickBot="1" x14ac:dyDescent="0.25">
      <c r="A24" s="76"/>
      <c r="B24" s="77"/>
      <c r="C24" s="78" t="s">
        <v>9</v>
      </c>
      <c r="D24" s="10">
        <v>0.05</v>
      </c>
      <c r="E24" s="79">
        <f>ROUND((E23*1.5%),2)</f>
        <v>0</v>
      </c>
      <c r="F24" s="13"/>
      <c r="G24" s="13"/>
      <c r="H24" s="13"/>
      <c r="J24" s="26"/>
    </row>
    <row r="25" spans="1:11" x14ac:dyDescent="0.2">
      <c r="A25" s="76"/>
      <c r="B25" s="77"/>
      <c r="C25" s="78" t="s">
        <v>10</v>
      </c>
      <c r="D25" s="118"/>
      <c r="E25" s="79">
        <f>ROUND((E22*D25),3)</f>
        <v>0</v>
      </c>
      <c r="F25" s="13"/>
      <c r="G25" s="13"/>
      <c r="H25" s="13"/>
      <c r="J25" s="26"/>
    </row>
    <row r="26" spans="1:11" ht="13.5" thickBot="1" x14ac:dyDescent="0.25">
      <c r="A26" s="80"/>
      <c r="B26" s="81"/>
      <c r="C26" s="82" t="s">
        <v>11</v>
      </c>
      <c r="D26" s="11"/>
      <c r="E26" s="83">
        <f>E22+E23+E25</f>
        <v>0</v>
      </c>
      <c r="F26" s="34"/>
      <c r="G26" s="34"/>
      <c r="J26" s="26"/>
      <c r="K26" s="26"/>
    </row>
    <row r="27" spans="1:11" x14ac:dyDescent="0.2">
      <c r="A27" s="84"/>
      <c r="J27" s="26"/>
    </row>
    <row r="28" spans="1:11" x14ac:dyDescent="0.2">
      <c r="A28" s="84"/>
      <c r="J28" s="26"/>
    </row>
    <row r="29" spans="1:11" x14ac:dyDescent="0.2">
      <c r="A29" s="41" t="str">
        <f>koptame!$B$28</f>
        <v xml:space="preserve">Sastādīja/pārbaudīja: </v>
      </c>
    </row>
    <row r="30" spans="1:11" ht="13.5" customHeight="1" x14ac:dyDescent="0.2">
      <c r="A30" s="171" t="s">
        <v>28</v>
      </c>
      <c r="B30" s="171"/>
      <c r="C30" s="171"/>
    </row>
    <row r="31" spans="1:11" x14ac:dyDescent="0.2">
      <c r="A31" s="41"/>
      <c r="B31" s="3"/>
    </row>
    <row r="32" spans="1:11" x14ac:dyDescent="0.2">
      <c r="A32" s="41"/>
    </row>
    <row r="33" spans="1:5" ht="15" x14ac:dyDescent="0.2">
      <c r="A33" s="41"/>
      <c r="B33" s="42" t="s">
        <v>23</v>
      </c>
      <c r="C33" s="6"/>
      <c r="D33" s="5"/>
      <c r="E33" s="9"/>
    </row>
    <row r="34" spans="1:5" ht="15" x14ac:dyDescent="0.2">
      <c r="B34" s="42"/>
      <c r="C34" s="6"/>
      <c r="D34" s="5"/>
      <c r="E34" s="9"/>
    </row>
    <row r="36" spans="1:5" x14ac:dyDescent="0.2">
      <c r="A36" s="171"/>
      <c r="B36" s="171"/>
      <c r="C36" s="171"/>
      <c r="D36" s="171"/>
    </row>
    <row r="38" spans="1:5" x14ac:dyDescent="0.2">
      <c r="A38" s="84"/>
    </row>
    <row r="46" spans="1:5" ht="12.75" customHeight="1" x14ac:dyDescent="0.2"/>
  </sheetData>
  <sheetProtection selectLockedCells="1" selectUnlockedCells="1"/>
  <mergeCells count="14">
    <mergeCell ref="C19:D19"/>
    <mergeCell ref="C20:D20"/>
    <mergeCell ref="A30:C30"/>
    <mergeCell ref="A36:D36"/>
    <mergeCell ref="C21:D21"/>
    <mergeCell ref="C6:H6"/>
    <mergeCell ref="C8:I8"/>
    <mergeCell ref="E17:E18"/>
    <mergeCell ref="F17:H17"/>
    <mergeCell ref="I17:I18"/>
    <mergeCell ref="A7:I7"/>
    <mergeCell ref="A17:A18"/>
    <mergeCell ref="B17:B18"/>
    <mergeCell ref="C17:D18"/>
  </mergeCells>
  <phoneticPr fontId="28" type="noConversion"/>
  <printOptions horizontalCentered="1" verticalCentered="1"/>
  <pageMargins left="1.0236220472440944" right="0.19685039370078741" top="0.78740157480314965" bottom="0.78740157480314965" header="0.51181102362204722" footer="0.51181102362204722"/>
  <pageSetup paperSize="9" scale="74" firstPageNumber="0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</sheetPr>
  <dimension ref="A1:P48"/>
  <sheetViews>
    <sheetView tabSelected="1" zoomScaleNormal="100" workbookViewId="0">
      <selection activeCell="N3" sqref="N3"/>
    </sheetView>
  </sheetViews>
  <sheetFormatPr defaultColWidth="9.140625" defaultRowHeight="15" x14ac:dyDescent="0.2"/>
  <cols>
    <col min="1" max="1" width="6.28515625" style="88" customWidth="1"/>
    <col min="2" max="2" width="6.7109375" style="88" customWidth="1"/>
    <col min="3" max="3" width="63.28515625" style="127" customWidth="1"/>
    <col min="4" max="4" width="9.140625" style="88"/>
    <col min="5" max="5" width="10" style="88" customWidth="1"/>
    <col min="6" max="8" width="9.140625" style="88"/>
    <col min="9" max="9" width="11.28515625" style="88" bestFit="1" customWidth="1"/>
    <col min="10" max="10" width="10.140625" style="88" bestFit="1" customWidth="1"/>
    <col min="11" max="11" width="12" style="88" customWidth="1"/>
    <col min="12" max="12" width="9.140625" style="88"/>
    <col min="13" max="16" width="12.140625" style="88" customWidth="1"/>
    <col min="17" max="17" width="10.140625" style="88" bestFit="1" customWidth="1"/>
    <col min="18" max="16384" width="9.140625" style="88"/>
  </cols>
  <sheetData>
    <row r="1" spans="1:16" x14ac:dyDescent="0.2">
      <c r="M1" s="114" t="s">
        <v>88</v>
      </c>
    </row>
    <row r="2" spans="1:16" ht="24" customHeight="1" x14ac:dyDescent="0.2">
      <c r="A2" s="87"/>
      <c r="B2" s="87"/>
      <c r="M2" s="172" t="s">
        <v>77</v>
      </c>
      <c r="N2" s="172"/>
      <c r="O2" s="172"/>
      <c r="P2" s="172"/>
    </row>
    <row r="3" spans="1:16" ht="18.75" x14ac:dyDescent="0.2">
      <c r="A3" s="87"/>
      <c r="B3" s="87"/>
      <c r="D3" s="174" t="s">
        <v>47</v>
      </c>
      <c r="E3" s="174"/>
      <c r="F3" s="174"/>
      <c r="G3" s="174"/>
      <c r="H3" s="174"/>
      <c r="I3" s="174"/>
      <c r="J3" s="174"/>
      <c r="M3" s="13"/>
    </row>
    <row r="4" spans="1:16" ht="15" customHeight="1" x14ac:dyDescent="0.2">
      <c r="A4" s="87"/>
      <c r="B4" s="87"/>
      <c r="C4" s="175" t="s">
        <v>76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</row>
    <row r="5" spans="1:16" ht="15" customHeight="1" x14ac:dyDescent="0.2">
      <c r="A5" s="87"/>
      <c r="B5" s="87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</row>
    <row r="6" spans="1:16" ht="15" customHeight="1" x14ac:dyDescent="0.2">
      <c r="A6" s="88" t="str">
        <f>'[1]Kopsav. Nr.1'!$A$10</f>
        <v>Objekta nosaukums: Kantora telpu pārbūves izmaiņas</v>
      </c>
      <c r="C6" s="127" t="s">
        <v>63</v>
      </c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</row>
    <row r="7" spans="1:16" ht="15" customHeight="1" x14ac:dyDescent="0.2">
      <c r="A7" s="88" t="str">
        <f>'[1]Kopsav. Nr.1'!$A$11</f>
        <v>Būves nosaukums: Biroja ēka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</row>
    <row r="8" spans="1:16" ht="15" customHeight="1" x14ac:dyDescent="0.2">
      <c r="A8" s="88" t="str">
        <f>'[1]Kopsav. Nr.1'!$A$12</f>
        <v>Objekta adrese: Rāmavas iela 17, Rāmava, kadastra apz. 80700070914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</row>
    <row r="9" spans="1:16" x14ac:dyDescent="0.2">
      <c r="A9" s="87"/>
      <c r="B9" s="87"/>
      <c r="C9" s="128"/>
      <c r="E9" s="90"/>
      <c r="F9" s="90"/>
      <c r="G9" s="90"/>
      <c r="H9" s="89"/>
      <c r="I9" s="89"/>
      <c r="J9" s="89"/>
      <c r="M9" s="91" t="s">
        <v>24</v>
      </c>
      <c r="N9" s="177">
        <f>P41</f>
        <v>0</v>
      </c>
      <c r="O9" s="177"/>
      <c r="P9" s="88" t="s">
        <v>25</v>
      </c>
    </row>
    <row r="10" spans="1:16" ht="17.25" customHeight="1" x14ac:dyDescent="0.2">
      <c r="A10" s="87"/>
      <c r="B10" s="92"/>
      <c r="C10" s="128"/>
      <c r="E10" s="90"/>
      <c r="F10" s="90"/>
      <c r="G10" s="90"/>
      <c r="H10" s="89"/>
      <c r="I10" s="89"/>
      <c r="J10" s="89"/>
      <c r="N10" s="93"/>
      <c r="P10" s="94"/>
    </row>
    <row r="11" spans="1:16" ht="18.75" customHeight="1" thickBot="1" x14ac:dyDescent="0.25">
      <c r="A11" s="92" t="s">
        <v>48</v>
      </c>
      <c r="B11" s="92"/>
      <c r="C11" s="128"/>
      <c r="E11" s="90"/>
      <c r="F11" s="90"/>
      <c r="G11" s="90"/>
      <c r="H11" s="89"/>
      <c r="I11" s="89"/>
      <c r="J11" s="89"/>
      <c r="M11" s="95" t="s">
        <v>23</v>
      </c>
      <c r="N11" s="96">
        <f>'Kopsav. Nr.1'!$C$33</f>
        <v>0</v>
      </c>
      <c r="P11" s="94"/>
    </row>
    <row r="12" spans="1:16" ht="12.75" customHeight="1" thickBot="1" x14ac:dyDescent="0.25">
      <c r="A12" s="182" t="s">
        <v>49</v>
      </c>
      <c r="B12" s="183" t="s">
        <v>26</v>
      </c>
      <c r="C12" s="184" t="s">
        <v>27</v>
      </c>
      <c r="D12" s="185" t="s">
        <v>18</v>
      </c>
      <c r="E12" s="178" t="s">
        <v>19</v>
      </c>
      <c r="F12" s="179" t="s">
        <v>12</v>
      </c>
      <c r="G12" s="179"/>
      <c r="H12" s="179"/>
      <c r="I12" s="179"/>
      <c r="J12" s="179"/>
      <c r="K12" s="180"/>
      <c r="L12" s="186" t="s">
        <v>13</v>
      </c>
      <c r="M12" s="187"/>
      <c r="N12" s="187"/>
      <c r="O12" s="187"/>
      <c r="P12" s="188"/>
    </row>
    <row r="13" spans="1:16" ht="66" customHeight="1" x14ac:dyDescent="0.2">
      <c r="A13" s="182"/>
      <c r="B13" s="183"/>
      <c r="C13" s="184"/>
      <c r="D13" s="185"/>
      <c r="E13" s="178"/>
      <c r="F13" s="97" t="s">
        <v>34</v>
      </c>
      <c r="G13" s="98" t="s">
        <v>35</v>
      </c>
      <c r="H13" s="98" t="s">
        <v>36</v>
      </c>
      <c r="I13" s="98" t="s">
        <v>31</v>
      </c>
      <c r="J13" s="98" t="s">
        <v>37</v>
      </c>
      <c r="K13" s="121" t="s">
        <v>38</v>
      </c>
      <c r="L13" s="123" t="s">
        <v>39</v>
      </c>
      <c r="M13" s="98" t="s">
        <v>36</v>
      </c>
      <c r="N13" s="98" t="s">
        <v>31</v>
      </c>
      <c r="O13" s="98" t="s">
        <v>37</v>
      </c>
      <c r="P13" s="124" t="s">
        <v>40</v>
      </c>
    </row>
    <row r="14" spans="1:16" ht="13.5" customHeight="1" thickBot="1" x14ac:dyDescent="0.25">
      <c r="A14" s="99">
        <v>1</v>
      </c>
      <c r="B14" s="100">
        <f>A14+1</f>
        <v>2</v>
      </c>
      <c r="C14" s="101">
        <f>B14+1</f>
        <v>3</v>
      </c>
      <c r="D14" s="101">
        <f>C14+1</f>
        <v>4</v>
      </c>
      <c r="E14" s="102">
        <v>5</v>
      </c>
      <c r="F14" s="103">
        <v>6</v>
      </c>
      <c r="G14" s="101">
        <f>F14+1</f>
        <v>7</v>
      </c>
      <c r="H14" s="101">
        <f>G14+1</f>
        <v>8</v>
      </c>
      <c r="I14" s="101">
        <v>9</v>
      </c>
      <c r="J14" s="101">
        <v>10</v>
      </c>
      <c r="K14" s="122">
        <f t="shared" ref="K14:P14" si="0">J14+1</f>
        <v>11</v>
      </c>
      <c r="L14" s="125">
        <f t="shared" si="0"/>
        <v>12</v>
      </c>
      <c r="M14" s="101">
        <f t="shared" si="0"/>
        <v>13</v>
      </c>
      <c r="N14" s="101">
        <f t="shared" si="0"/>
        <v>14</v>
      </c>
      <c r="O14" s="101">
        <f t="shared" si="0"/>
        <v>15</v>
      </c>
      <c r="P14" s="126">
        <f t="shared" si="0"/>
        <v>16</v>
      </c>
    </row>
    <row r="15" spans="1:16" ht="13.5" customHeight="1" x14ac:dyDescent="0.2">
      <c r="A15" s="130"/>
      <c r="B15" s="131"/>
      <c r="C15" s="132" t="s">
        <v>53</v>
      </c>
      <c r="D15" s="133"/>
      <c r="E15" s="134"/>
      <c r="F15" s="135"/>
      <c r="G15" s="133"/>
      <c r="H15" s="133"/>
      <c r="I15" s="133"/>
      <c r="J15" s="133"/>
      <c r="K15" s="136"/>
      <c r="L15" s="137"/>
      <c r="M15" s="133"/>
      <c r="N15" s="133"/>
      <c r="O15" s="133"/>
      <c r="P15" s="138"/>
    </row>
    <row r="16" spans="1:16" x14ac:dyDescent="0.2">
      <c r="A16" s="130">
        <v>1</v>
      </c>
      <c r="B16" s="140"/>
      <c r="C16" s="147" t="s">
        <v>64</v>
      </c>
      <c r="D16" s="139" t="s">
        <v>51</v>
      </c>
      <c r="E16" s="149">
        <v>2</v>
      </c>
      <c r="F16" s="142"/>
      <c r="G16" s="143"/>
      <c r="H16" s="143"/>
      <c r="I16" s="143"/>
      <c r="J16" s="143"/>
      <c r="K16" s="144"/>
      <c r="L16" s="145"/>
      <c r="M16" s="143"/>
      <c r="N16" s="143"/>
      <c r="O16" s="143"/>
      <c r="P16" s="146"/>
    </row>
    <row r="17" spans="1:16" x14ac:dyDescent="0.2">
      <c r="A17" s="130">
        <v>2</v>
      </c>
      <c r="B17" s="140"/>
      <c r="C17" s="147" t="s">
        <v>78</v>
      </c>
      <c r="D17" s="141" t="s">
        <v>51</v>
      </c>
      <c r="E17" s="149">
        <v>2</v>
      </c>
      <c r="F17" s="142"/>
      <c r="G17" s="143"/>
      <c r="H17" s="143"/>
      <c r="I17" s="143"/>
      <c r="J17" s="143"/>
      <c r="K17" s="144"/>
      <c r="L17" s="145"/>
      <c r="M17" s="143"/>
      <c r="N17" s="143"/>
      <c r="O17" s="143"/>
      <c r="P17" s="146"/>
    </row>
    <row r="18" spans="1:16" ht="13.5" customHeight="1" x14ac:dyDescent="0.2">
      <c r="A18" s="130"/>
      <c r="B18" s="131"/>
      <c r="C18" s="132" t="s">
        <v>54</v>
      </c>
      <c r="D18" s="133"/>
      <c r="E18" s="134"/>
      <c r="F18" s="135"/>
      <c r="G18" s="133"/>
      <c r="H18" s="133"/>
      <c r="I18" s="133"/>
      <c r="J18" s="133"/>
      <c r="K18" s="136"/>
      <c r="L18" s="137"/>
      <c r="M18" s="133"/>
      <c r="N18" s="133"/>
      <c r="O18" s="133"/>
      <c r="P18" s="146"/>
    </row>
    <row r="19" spans="1:16" x14ac:dyDescent="0.2">
      <c r="A19" s="130">
        <v>4</v>
      </c>
      <c r="B19" s="140"/>
      <c r="C19" s="147" t="s">
        <v>55</v>
      </c>
      <c r="D19" s="141" t="s">
        <v>51</v>
      </c>
      <c r="E19" s="149">
        <v>1</v>
      </c>
      <c r="F19" s="142"/>
      <c r="G19" s="143"/>
      <c r="H19" s="143"/>
      <c r="I19" s="143"/>
      <c r="J19" s="143"/>
      <c r="K19" s="144"/>
      <c r="L19" s="145"/>
      <c r="M19" s="143"/>
      <c r="N19" s="143"/>
      <c r="O19" s="143"/>
      <c r="P19" s="146"/>
    </row>
    <row r="20" spans="1:16" x14ac:dyDescent="0.2">
      <c r="A20" s="130">
        <v>5</v>
      </c>
      <c r="B20" s="140"/>
      <c r="C20" s="147" t="s">
        <v>74</v>
      </c>
      <c r="D20" s="141" t="s">
        <v>82</v>
      </c>
      <c r="E20" s="148">
        <v>152</v>
      </c>
      <c r="F20" s="142"/>
      <c r="G20" s="143"/>
      <c r="H20" s="143"/>
      <c r="I20" s="143"/>
      <c r="J20" s="143"/>
      <c r="K20" s="144"/>
      <c r="L20" s="145"/>
      <c r="M20" s="143"/>
      <c r="N20" s="143"/>
      <c r="O20" s="143"/>
      <c r="P20" s="146"/>
    </row>
    <row r="21" spans="1:16" x14ac:dyDescent="0.2">
      <c r="A21" s="130">
        <v>6</v>
      </c>
      <c r="B21" s="140"/>
      <c r="C21" s="147" t="s">
        <v>79</v>
      </c>
      <c r="D21" s="141" t="s">
        <v>51</v>
      </c>
      <c r="E21" s="149">
        <v>1</v>
      </c>
      <c r="F21" s="142"/>
      <c r="G21" s="143"/>
      <c r="H21" s="143"/>
      <c r="I21" s="143"/>
      <c r="J21" s="143"/>
      <c r="K21" s="144"/>
      <c r="L21" s="145"/>
      <c r="M21" s="143"/>
      <c r="N21" s="143"/>
      <c r="O21" s="143"/>
      <c r="P21" s="146"/>
    </row>
    <row r="22" spans="1:16" x14ac:dyDescent="0.2">
      <c r="A22" s="130">
        <v>7</v>
      </c>
      <c r="B22" s="140"/>
      <c r="C22" s="147" t="s">
        <v>65</v>
      </c>
      <c r="D22" s="141" t="s">
        <v>56</v>
      </c>
      <c r="E22" s="149">
        <v>23</v>
      </c>
      <c r="F22" s="142"/>
      <c r="G22" s="143"/>
      <c r="H22" s="143"/>
      <c r="I22" s="143"/>
      <c r="J22" s="143"/>
      <c r="K22" s="144"/>
      <c r="L22" s="145"/>
      <c r="M22" s="143"/>
      <c r="N22" s="143"/>
      <c r="O22" s="143"/>
      <c r="P22" s="146"/>
    </row>
    <row r="23" spans="1:16" ht="13.5" customHeight="1" x14ac:dyDescent="0.2">
      <c r="A23" s="130"/>
      <c r="B23" s="131"/>
      <c r="C23" s="132" t="s">
        <v>80</v>
      </c>
      <c r="D23" s="133"/>
      <c r="E23" s="134"/>
      <c r="F23" s="135"/>
      <c r="G23" s="133"/>
      <c r="H23" s="133"/>
      <c r="I23" s="133"/>
      <c r="J23" s="133"/>
      <c r="K23" s="136"/>
      <c r="L23" s="137"/>
      <c r="M23" s="133"/>
      <c r="N23" s="133"/>
      <c r="O23" s="133"/>
      <c r="P23" s="146"/>
    </row>
    <row r="24" spans="1:16" ht="25.5" x14ac:dyDescent="0.2">
      <c r="A24" s="130">
        <v>9</v>
      </c>
      <c r="B24" s="140"/>
      <c r="C24" s="147" t="s">
        <v>66</v>
      </c>
      <c r="D24" s="141" t="s">
        <v>51</v>
      </c>
      <c r="E24" s="148">
        <v>1</v>
      </c>
      <c r="F24" s="142"/>
      <c r="G24" s="143"/>
      <c r="H24" s="143"/>
      <c r="I24" s="143"/>
      <c r="J24" s="143"/>
      <c r="K24" s="144"/>
      <c r="L24" s="145"/>
      <c r="M24" s="143"/>
      <c r="N24" s="143"/>
      <c r="O24" s="143"/>
      <c r="P24" s="146"/>
    </row>
    <row r="25" spans="1:16" ht="25.5" x14ac:dyDescent="0.2">
      <c r="A25" s="130">
        <v>9</v>
      </c>
      <c r="B25" s="140"/>
      <c r="C25" s="147" t="s">
        <v>67</v>
      </c>
      <c r="D25" s="141" t="s">
        <v>82</v>
      </c>
      <c r="E25" s="148">
        <v>152</v>
      </c>
      <c r="F25" s="142"/>
      <c r="G25" s="143"/>
      <c r="H25" s="143"/>
      <c r="I25" s="143"/>
      <c r="J25" s="143"/>
      <c r="K25" s="144"/>
      <c r="L25" s="145"/>
      <c r="M25" s="143"/>
      <c r="N25" s="143"/>
      <c r="O25" s="143"/>
      <c r="P25" s="146"/>
    </row>
    <row r="26" spans="1:16" x14ac:dyDescent="0.2">
      <c r="A26" s="130">
        <v>10</v>
      </c>
      <c r="B26" s="140"/>
      <c r="C26" s="147" t="s">
        <v>69</v>
      </c>
      <c r="D26" s="141" t="s">
        <v>82</v>
      </c>
      <c r="E26" s="148">
        <v>152</v>
      </c>
      <c r="F26" s="142"/>
      <c r="G26" s="143"/>
      <c r="H26" s="143"/>
      <c r="I26" s="143"/>
      <c r="J26" s="143"/>
      <c r="K26" s="144"/>
      <c r="L26" s="145"/>
      <c r="M26" s="143"/>
      <c r="N26" s="143"/>
      <c r="O26" s="143"/>
      <c r="P26" s="146"/>
    </row>
    <row r="27" spans="1:16" x14ac:dyDescent="0.2">
      <c r="A27" s="130">
        <v>11</v>
      </c>
      <c r="B27" s="140"/>
      <c r="C27" s="147" t="s">
        <v>68</v>
      </c>
      <c r="D27" s="141" t="s">
        <v>82</v>
      </c>
      <c r="E27" s="148">
        <v>60.5</v>
      </c>
      <c r="F27" s="142"/>
      <c r="G27" s="143"/>
      <c r="H27" s="143"/>
      <c r="I27" s="143"/>
      <c r="J27" s="143"/>
      <c r="K27" s="144"/>
      <c r="L27" s="145"/>
      <c r="M27" s="143"/>
      <c r="N27" s="143"/>
      <c r="O27" s="143"/>
      <c r="P27" s="146"/>
    </row>
    <row r="28" spans="1:16" ht="25.5" x14ac:dyDescent="0.2">
      <c r="A28" s="130">
        <v>12</v>
      </c>
      <c r="B28" s="140"/>
      <c r="C28" s="147" t="s">
        <v>70</v>
      </c>
      <c r="D28" s="141" t="s">
        <v>82</v>
      </c>
      <c r="E28" s="148">
        <v>275.5</v>
      </c>
      <c r="F28" s="142"/>
      <c r="G28" s="143"/>
      <c r="H28" s="143"/>
      <c r="I28" s="143"/>
      <c r="J28" s="143"/>
      <c r="K28" s="144"/>
      <c r="L28" s="145"/>
      <c r="M28" s="143"/>
      <c r="N28" s="143"/>
      <c r="O28" s="143"/>
      <c r="P28" s="146"/>
    </row>
    <row r="29" spans="1:16" x14ac:dyDescent="0.2">
      <c r="A29" s="130">
        <v>13</v>
      </c>
      <c r="B29" s="140"/>
      <c r="C29" s="147" t="s">
        <v>75</v>
      </c>
      <c r="D29" s="141" t="s">
        <v>82</v>
      </c>
      <c r="E29" s="149">
        <v>184.2</v>
      </c>
      <c r="F29" s="142"/>
      <c r="G29" s="143"/>
      <c r="H29" s="143"/>
      <c r="I29" s="143"/>
      <c r="J29" s="143"/>
      <c r="K29" s="144"/>
      <c r="L29" s="145"/>
      <c r="M29" s="143"/>
      <c r="N29" s="143"/>
      <c r="O29" s="143"/>
      <c r="P29" s="146"/>
    </row>
    <row r="30" spans="1:16" ht="25.5" x14ac:dyDescent="0.2">
      <c r="A30" s="130">
        <v>14</v>
      </c>
      <c r="B30" s="140"/>
      <c r="C30" s="147" t="s">
        <v>71</v>
      </c>
      <c r="D30" s="141" t="s">
        <v>56</v>
      </c>
      <c r="E30" s="149">
        <v>18</v>
      </c>
      <c r="F30" s="142"/>
      <c r="G30" s="143"/>
      <c r="H30" s="143"/>
      <c r="I30" s="143"/>
      <c r="J30" s="143"/>
      <c r="K30" s="144"/>
      <c r="L30" s="145"/>
      <c r="M30" s="143"/>
      <c r="N30" s="143"/>
      <c r="O30" s="143"/>
      <c r="P30" s="146"/>
    </row>
    <row r="31" spans="1:16" ht="25.5" x14ac:dyDescent="0.2">
      <c r="A31" s="130">
        <v>15</v>
      </c>
      <c r="B31" s="140"/>
      <c r="C31" s="147" t="s">
        <v>57</v>
      </c>
      <c r="D31" s="141" t="s">
        <v>56</v>
      </c>
      <c r="E31" s="149">
        <v>3</v>
      </c>
      <c r="F31" s="142"/>
      <c r="G31" s="143"/>
      <c r="H31" s="143"/>
      <c r="I31" s="143"/>
      <c r="J31" s="143"/>
      <c r="K31" s="144"/>
      <c r="L31" s="145"/>
      <c r="M31" s="143"/>
      <c r="N31" s="143"/>
      <c r="O31" s="143"/>
      <c r="P31" s="146"/>
    </row>
    <row r="32" spans="1:16" ht="25.5" x14ac:dyDescent="0.2">
      <c r="A32" s="130">
        <v>16</v>
      </c>
      <c r="B32" s="140"/>
      <c r="C32" s="147" t="s">
        <v>81</v>
      </c>
      <c r="D32" s="141" t="s">
        <v>82</v>
      </c>
      <c r="E32" s="148">
        <v>6</v>
      </c>
      <c r="F32" s="142"/>
      <c r="G32" s="143"/>
      <c r="H32" s="143"/>
      <c r="I32" s="143"/>
      <c r="J32" s="143"/>
      <c r="K32" s="144"/>
      <c r="L32" s="145"/>
      <c r="M32" s="143"/>
      <c r="N32" s="143"/>
      <c r="O32" s="143"/>
      <c r="P32" s="146"/>
    </row>
    <row r="33" spans="1:16" ht="25.5" x14ac:dyDescent="0.2">
      <c r="A33" s="130">
        <v>17</v>
      </c>
      <c r="B33" s="150"/>
      <c r="C33" s="147" t="s">
        <v>87</v>
      </c>
      <c r="D33" s="141" t="s">
        <v>82</v>
      </c>
      <c r="E33" s="189">
        <v>8</v>
      </c>
      <c r="F33" s="151"/>
      <c r="G33" s="152"/>
      <c r="H33" s="152"/>
      <c r="I33" s="152"/>
      <c r="J33" s="152"/>
      <c r="K33" s="153"/>
      <c r="L33" s="154"/>
      <c r="M33" s="152"/>
      <c r="N33" s="152"/>
      <c r="O33" s="152"/>
      <c r="P33" s="146"/>
    </row>
    <row r="34" spans="1:16" x14ac:dyDescent="0.2">
      <c r="A34" s="130">
        <v>18</v>
      </c>
      <c r="B34" s="150"/>
      <c r="C34" s="147" t="s">
        <v>85</v>
      </c>
      <c r="D34" s="141" t="s">
        <v>82</v>
      </c>
      <c r="E34" s="189">
        <v>40</v>
      </c>
      <c r="F34" s="151"/>
      <c r="G34" s="152"/>
      <c r="H34" s="152"/>
      <c r="I34" s="152"/>
      <c r="J34" s="152"/>
      <c r="K34" s="153"/>
      <c r="L34" s="154"/>
      <c r="M34" s="152"/>
      <c r="N34" s="152"/>
      <c r="O34" s="152"/>
      <c r="P34" s="146"/>
    </row>
    <row r="35" spans="1:16" ht="25.5" x14ac:dyDescent="0.2">
      <c r="A35" s="130">
        <v>19</v>
      </c>
      <c r="B35" s="150"/>
      <c r="C35" s="147" t="s">
        <v>86</v>
      </c>
      <c r="D35" s="141" t="s">
        <v>82</v>
      </c>
      <c r="E35" s="189">
        <v>32.6</v>
      </c>
      <c r="F35" s="151"/>
      <c r="G35" s="152"/>
      <c r="H35" s="152"/>
      <c r="I35" s="152"/>
      <c r="J35" s="152"/>
      <c r="K35" s="153"/>
      <c r="L35" s="154"/>
      <c r="M35" s="152"/>
      <c r="N35" s="152"/>
      <c r="O35" s="152"/>
      <c r="P35" s="146"/>
    </row>
    <row r="36" spans="1:16" x14ac:dyDescent="0.2">
      <c r="A36" s="130">
        <v>20</v>
      </c>
      <c r="B36" s="150"/>
      <c r="C36" s="156" t="s">
        <v>72</v>
      </c>
      <c r="D36" s="141" t="s">
        <v>73</v>
      </c>
      <c r="E36" s="155">
        <v>2.5</v>
      </c>
      <c r="F36" s="151"/>
      <c r="G36" s="152"/>
      <c r="H36" s="152"/>
      <c r="I36" s="152"/>
      <c r="J36" s="152"/>
      <c r="K36" s="153"/>
      <c r="L36" s="154"/>
      <c r="M36" s="152"/>
      <c r="N36" s="152"/>
      <c r="O36" s="152"/>
      <c r="P36" s="146"/>
    </row>
    <row r="37" spans="1:16" ht="25.5" x14ac:dyDescent="0.2">
      <c r="A37" s="130">
        <v>21</v>
      </c>
      <c r="B37" s="150"/>
      <c r="C37" s="147" t="s">
        <v>84</v>
      </c>
      <c r="D37" s="141" t="s">
        <v>82</v>
      </c>
      <c r="E37" s="155">
        <v>10.6</v>
      </c>
      <c r="F37" s="151"/>
      <c r="G37" s="152"/>
      <c r="H37" s="152"/>
      <c r="I37" s="152"/>
      <c r="J37" s="152"/>
      <c r="K37" s="153"/>
      <c r="L37" s="154"/>
      <c r="M37" s="152"/>
      <c r="N37" s="152"/>
      <c r="O37" s="152"/>
      <c r="P37" s="146"/>
    </row>
    <row r="38" spans="1:16" ht="13.5" customHeight="1" x14ac:dyDescent="0.2">
      <c r="A38" s="130"/>
      <c r="B38" s="131"/>
      <c r="C38" s="132" t="s">
        <v>58</v>
      </c>
      <c r="D38" s="133"/>
      <c r="E38" s="134"/>
      <c r="F38" s="135"/>
      <c r="G38" s="133"/>
      <c r="H38" s="133"/>
      <c r="I38" s="133"/>
      <c r="J38" s="133"/>
      <c r="K38" s="136"/>
      <c r="L38" s="137"/>
      <c r="M38" s="133"/>
      <c r="N38" s="133"/>
      <c r="O38" s="133"/>
      <c r="P38" s="146"/>
    </row>
    <row r="39" spans="1:16" x14ac:dyDescent="0.2">
      <c r="A39" s="130">
        <v>22</v>
      </c>
      <c r="B39" s="140"/>
      <c r="C39" s="147" t="s">
        <v>59</v>
      </c>
      <c r="D39" s="141" t="s">
        <v>51</v>
      </c>
      <c r="E39" s="149">
        <v>1</v>
      </c>
      <c r="F39" s="142"/>
      <c r="G39" s="143"/>
      <c r="H39" s="143"/>
      <c r="I39" s="143"/>
      <c r="J39" s="143"/>
      <c r="K39" s="144"/>
      <c r="L39" s="145"/>
      <c r="M39" s="143"/>
      <c r="N39" s="143"/>
      <c r="O39" s="143"/>
      <c r="P39" s="146"/>
    </row>
    <row r="40" spans="1:16" ht="15.75" thickBot="1" x14ac:dyDescent="0.25">
      <c r="A40" s="130">
        <v>23</v>
      </c>
      <c r="B40" s="140"/>
      <c r="C40" s="147" t="s">
        <v>60</v>
      </c>
      <c r="D40" s="141" t="s">
        <v>83</v>
      </c>
      <c r="E40" s="148">
        <v>16</v>
      </c>
      <c r="F40" s="142"/>
      <c r="G40" s="143"/>
      <c r="H40" s="143"/>
      <c r="I40" s="143"/>
      <c r="J40" s="143"/>
      <c r="K40" s="144"/>
      <c r="L40" s="145"/>
      <c r="M40" s="143"/>
      <c r="N40" s="143"/>
      <c r="O40" s="143"/>
      <c r="P40" s="146"/>
    </row>
    <row r="41" spans="1:16" ht="15.75" thickBot="1" x14ac:dyDescent="0.25">
      <c r="A41" s="104"/>
      <c r="B41" s="105"/>
      <c r="C41" s="129"/>
      <c r="D41" s="106"/>
      <c r="E41" s="106"/>
      <c r="F41" s="106"/>
      <c r="G41" s="106"/>
      <c r="H41" s="106"/>
      <c r="I41" s="106"/>
      <c r="J41" s="107" t="s">
        <v>20</v>
      </c>
      <c r="K41" s="108"/>
      <c r="L41" s="109">
        <f>SUM(L17:L40)</f>
        <v>0</v>
      </c>
      <c r="M41" s="110">
        <f>SUM(M17:M40)</f>
        <v>0</v>
      </c>
      <c r="N41" s="110">
        <f>SUM(N17:N40)</f>
        <v>0</v>
      </c>
      <c r="O41" s="110">
        <f>SUM(O17:O40)</f>
        <v>0</v>
      </c>
      <c r="P41" s="111">
        <f>SUM(P16:P40)</f>
        <v>0</v>
      </c>
    </row>
    <row r="42" spans="1:16" x14ac:dyDescent="0.2">
      <c r="A42" s="112"/>
      <c r="B42" s="112"/>
      <c r="C42" s="113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</row>
    <row r="43" spans="1:16" x14ac:dyDescent="0.2">
      <c r="A43" s="112"/>
      <c r="B43" s="112"/>
      <c r="C43" s="113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5" t="s">
        <v>4</v>
      </c>
      <c r="O43" s="181">
        <f>P41</f>
        <v>0</v>
      </c>
      <c r="P43" s="181"/>
    </row>
    <row r="44" spans="1:16" x14ac:dyDescent="0.2">
      <c r="A44" s="116" t="str">
        <f>koptame!$B$28</f>
        <v xml:space="preserve">Sastādīja/pārbaudīja: </v>
      </c>
      <c r="B44" s="114"/>
      <c r="C44" s="113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</row>
    <row r="45" spans="1:16" x14ac:dyDescent="0.2">
      <c r="A45" s="173" t="s">
        <v>28</v>
      </c>
      <c r="B45" s="173"/>
      <c r="C45" s="173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</row>
    <row r="46" spans="1:16" x14ac:dyDescent="0.2">
      <c r="A46" s="116"/>
      <c r="B46" s="117"/>
      <c r="C46" s="113"/>
      <c r="D46" s="114"/>
      <c r="E46" s="114"/>
      <c r="F46" s="114"/>
      <c r="G46" s="114"/>
      <c r="H46" s="114"/>
      <c r="I46" s="114"/>
      <c r="J46" s="114"/>
      <c r="K46" s="114"/>
      <c r="L46" s="114"/>
      <c r="M46" s="95" t="s">
        <v>23</v>
      </c>
      <c r="N46" s="96"/>
      <c r="P46" s="114"/>
    </row>
    <row r="47" spans="1:16" x14ac:dyDescent="0.2">
      <c r="A47" s="114"/>
      <c r="B47" s="114"/>
      <c r="C47" s="113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</row>
    <row r="48" spans="1:16" x14ac:dyDescent="0.2">
      <c r="A48" s="173"/>
      <c r="B48" s="173"/>
      <c r="C48" s="173"/>
      <c r="D48" s="173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</row>
  </sheetData>
  <sheetProtection selectLockedCells="1" selectUnlockedCells="1"/>
  <autoFilter ref="A14:P48" xr:uid="{00000000-0009-0000-0000-000002000000}"/>
  <mergeCells count="15">
    <mergeCell ref="M2:P2"/>
    <mergeCell ref="A48:D48"/>
    <mergeCell ref="A45:C45"/>
    <mergeCell ref="D3:J3"/>
    <mergeCell ref="C4:O4"/>
    <mergeCell ref="C5:O5"/>
    <mergeCell ref="N9:O9"/>
    <mergeCell ref="E12:E13"/>
    <mergeCell ref="F12:K12"/>
    <mergeCell ref="O43:P43"/>
    <mergeCell ref="A12:A13"/>
    <mergeCell ref="B12:B13"/>
    <mergeCell ref="C12:C13"/>
    <mergeCell ref="D12:D13"/>
    <mergeCell ref="L12:P12"/>
  </mergeCells>
  <phoneticPr fontId="28" type="noConversion"/>
  <printOptions horizontalCentered="1" verticalCentered="1"/>
  <pageMargins left="0.19685039370078741" right="0.15748031496062992" top="0.51181102362204722" bottom="0.51181102362204722" header="0.51181102362204722" footer="0.51181102362204722"/>
  <pageSetup paperSize="9" scale="65" firstPageNumber="0" fitToWidth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e86455-776b-4e07-a97a-9def6760cd8d">
      <Terms xmlns="http://schemas.microsoft.com/office/infopath/2007/PartnerControls"/>
    </lcf76f155ced4ddcb4097134ff3c332f>
    <TaxCatchAll xmlns="cf1776a4-7036-4cdb-9409-79e2db1132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19ACEC62E2A14CBE8DDEA2513B0D4A" ma:contentTypeVersion="12" ma:contentTypeDescription="Create a new document." ma:contentTypeScope="" ma:versionID="729311bf7eed7a089fcabfa184f58fe5">
  <xsd:schema xmlns:xsd="http://www.w3.org/2001/XMLSchema" xmlns:xs="http://www.w3.org/2001/XMLSchema" xmlns:p="http://schemas.microsoft.com/office/2006/metadata/properties" xmlns:ns2="78e86455-776b-4e07-a97a-9def6760cd8d" xmlns:ns3="cf1776a4-7036-4cdb-9409-79e2db1132ff" targetNamespace="http://schemas.microsoft.com/office/2006/metadata/properties" ma:root="true" ma:fieldsID="322905cf15fc7a9172dd2cb1cc6500e7" ns2:_="" ns3:_="">
    <xsd:import namespace="78e86455-776b-4e07-a97a-9def6760cd8d"/>
    <xsd:import namespace="cf1776a4-7036-4cdb-9409-79e2db1132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86455-776b-4e07-a97a-9def6760cd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ab47621-6d54-4858-b142-c6bf97929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1776a4-7036-4cdb-9409-79e2db1132f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3accb4c-0d06-4584-8272-d110469832d5}" ma:internalName="TaxCatchAll" ma:showField="CatchAllData" ma:web="cf1776a4-7036-4cdb-9409-79e2db1132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09F355-E955-448D-81BC-59F58A4D97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685C47-A7B9-4173-8D75-56838FCA14AB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cf1776a4-7036-4cdb-9409-79e2db1132ff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78e86455-776b-4e07-a97a-9def6760cd8d"/>
  </ds:schemaRefs>
</ds:datastoreItem>
</file>

<file path=customXml/itemProps3.xml><?xml version="1.0" encoding="utf-8"?>
<ds:datastoreItem xmlns:ds="http://schemas.openxmlformats.org/officeDocument/2006/customXml" ds:itemID="{C966D001-3D52-47EB-A333-C421DC8286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e86455-776b-4e07-a97a-9def6760cd8d"/>
    <ds:schemaRef ds:uri="cf1776a4-7036-4cdb-9409-79e2db1132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koptame</vt:lpstr>
      <vt:lpstr>Kopsav. Nr.1</vt:lpstr>
      <vt:lpstr>Tāme AR BK</vt:lpstr>
      <vt:lpstr>'Tāme AR BK'!_Hlk194929945</vt:lpstr>
      <vt:lpstr>'Tāme AR BK'!_Hlk194932199</vt:lpstr>
      <vt:lpstr>'Kopsav. Nr.1'!Print_Area</vt:lpstr>
      <vt:lpstr>koptame!Print_Area</vt:lpstr>
      <vt:lpstr>'Tāme AR BK'!Print_Area</vt:lpstr>
      <vt:lpstr>'Tāme AR BK'!Print_Titles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Ilgonis</cp:lastModifiedBy>
  <cp:lastPrinted>2025-02-24T07:38:55Z</cp:lastPrinted>
  <dcterms:created xsi:type="dcterms:W3CDTF">2011-06-30T09:19:11Z</dcterms:created>
  <dcterms:modified xsi:type="dcterms:W3CDTF">2025-10-10T06:40:39Z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0x010100AD19ACEC62E2A14CBE8DDEA2513B0D4A</vt:lpwstr>
  </property>
  <property fmtid="{D5CDD505-2E9C-101B-9397-08002B2CF9AE}" pid="3" name="MediaServiceImageTags">
    <vt:lpwstr/>
  </property>
</Properties>
</file>